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10124001145\Desktop\"/>
    </mc:Choice>
  </mc:AlternateContent>
  <bookViews>
    <workbookView xWindow="0" yWindow="0" windowWidth="23040" windowHeight="9072"/>
  </bookViews>
  <sheets>
    <sheet name="Лист1" sheetId="1" r:id="rId1"/>
  </sheets>
  <calcPr calcId="162913" iterate="1"/>
</workbook>
</file>

<file path=xl/calcChain.xml><?xml version="1.0" encoding="utf-8"?>
<calcChain xmlns="http://schemas.openxmlformats.org/spreadsheetml/2006/main">
  <c r="CY20" i="1" l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L18" i="1" l="1"/>
  <c r="DL19" i="1"/>
  <c r="DL16" i="1"/>
  <c r="DL17" i="1"/>
  <c r="DL11" i="1"/>
  <c r="DL12" i="1"/>
  <c r="DL13" i="1"/>
  <c r="DU13" i="1" l="1"/>
  <c r="DT13" i="1"/>
  <c r="DS13" i="1"/>
  <c r="DR13" i="1"/>
  <c r="DQ13" i="1"/>
  <c r="DP13" i="1"/>
  <c r="DO13" i="1"/>
  <c r="DN13" i="1"/>
  <c r="DM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DU12" i="1"/>
  <c r="DT12" i="1"/>
  <c r="DS12" i="1"/>
  <c r="DR12" i="1"/>
  <c r="DQ12" i="1"/>
  <c r="DP12" i="1"/>
  <c r="DO12" i="1"/>
  <c r="DN12" i="1"/>
  <c r="DM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DU11" i="1"/>
  <c r="DT11" i="1"/>
  <c r="DS11" i="1"/>
  <c r="DR11" i="1"/>
  <c r="DQ11" i="1"/>
  <c r="DP11" i="1"/>
  <c r="DO11" i="1"/>
  <c r="DN11" i="1"/>
  <c r="DM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DP16" i="1" l="1"/>
  <c r="DP17" i="1"/>
  <c r="DP18" i="1"/>
  <c r="DP19" i="1"/>
  <c r="DQ16" i="1"/>
  <c r="DQ17" i="1"/>
  <c r="DQ18" i="1"/>
  <c r="DQ19" i="1"/>
  <c r="DC16" i="1"/>
  <c r="DC17" i="1"/>
  <c r="DC18" i="1"/>
  <c r="DC19" i="1"/>
  <c r="DT16" i="1"/>
  <c r="DT17" i="1"/>
  <c r="DT18" i="1"/>
  <c r="DT19" i="1"/>
  <c r="DR16" i="1"/>
  <c r="DR17" i="1"/>
  <c r="DR18" i="1"/>
  <c r="DR19" i="1"/>
  <c r="DU16" i="1"/>
  <c r="DU17" i="1"/>
  <c r="DU18" i="1"/>
  <c r="DU19" i="1"/>
  <c r="DS16" i="1"/>
  <c r="DS17" i="1"/>
  <c r="DS18" i="1"/>
  <c r="DS19" i="1"/>
  <c r="DH16" i="1"/>
  <c r="DH17" i="1"/>
  <c r="DH18" i="1"/>
  <c r="DH19" i="1"/>
  <c r="DN16" i="1"/>
  <c r="DN17" i="1"/>
  <c r="DN18" i="1"/>
  <c r="DN19" i="1"/>
  <c r="DM16" i="1"/>
  <c r="DM17" i="1"/>
  <c r="DM18" i="1"/>
  <c r="DM19" i="1"/>
  <c r="DK16" i="1"/>
  <c r="DK17" i="1"/>
  <c r="DK18" i="1"/>
  <c r="DK19" i="1"/>
  <c r="DJ16" i="1"/>
  <c r="DJ17" i="1"/>
  <c r="DJ18" i="1"/>
  <c r="DJ19" i="1"/>
  <c r="DI16" i="1"/>
  <c r="DI17" i="1"/>
  <c r="DI18" i="1"/>
  <c r="DI19" i="1"/>
  <c r="DG16" i="1"/>
  <c r="DG17" i="1"/>
  <c r="DG18" i="1"/>
  <c r="DG19" i="1"/>
  <c r="DF16" i="1"/>
  <c r="DF17" i="1"/>
  <c r="DF18" i="1"/>
  <c r="DF19" i="1"/>
  <c r="DE16" i="1"/>
  <c r="DE17" i="1"/>
  <c r="DE18" i="1"/>
  <c r="DE19" i="1"/>
  <c r="DD16" i="1"/>
  <c r="DD17" i="1"/>
  <c r="DD18" i="1"/>
  <c r="DD19" i="1"/>
  <c r="DO16" i="1"/>
  <c r="DO17" i="1"/>
  <c r="DO18" i="1"/>
  <c r="DO19" i="1"/>
  <c r="DB16" i="1"/>
  <c r="DB17" i="1"/>
  <c r="DB18" i="1"/>
  <c r="DB19" i="1"/>
  <c r="DA16" i="1"/>
  <c r="DA17" i="1"/>
  <c r="DA18" i="1"/>
  <c r="DA19" i="1"/>
  <c r="CY16" i="1"/>
  <c r="CY17" i="1"/>
  <c r="CY18" i="1"/>
  <c r="CY19" i="1"/>
  <c r="CZ16" i="1"/>
  <c r="CZ17" i="1"/>
  <c r="CZ18" i="1"/>
  <c r="CZ19" i="1"/>
</calcChain>
</file>

<file path=xl/sharedStrings.xml><?xml version="1.0" encoding="utf-8"?>
<sst xmlns="http://schemas.openxmlformats.org/spreadsheetml/2006/main" count="314" uniqueCount="84">
  <si>
    <t>сентябрь</t>
  </si>
  <si>
    <t>октябрь</t>
  </si>
  <si>
    <t>ноябрь</t>
  </si>
  <si>
    <t>декабрь</t>
  </si>
  <si>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</si>
  <si>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</si>
  <si>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</si>
  <si>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</si>
  <si>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</si>
  <si>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</si>
  <si>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</si>
  <si>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</si>
  <si>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</si>
  <si>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</si>
  <si>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</si>
  <si>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</si>
  <si>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</si>
  <si>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</si>
  <si>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</si>
  <si>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</si>
  <si>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</si>
  <si>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</si>
  <si>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</si>
  <si>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</si>
  <si>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</si>
  <si>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</si>
  <si>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</si>
  <si>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</si>
  <si>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</si>
  <si>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</si>
  <si>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</si>
  <si>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</si>
  <si>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</si>
  <si>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</si>
  <si>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</si>
  <si>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</si>
  <si>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</si>
  <si>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</si>
  <si>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</si>
  <si>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</si>
  <si>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</si>
  <si>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</si>
  <si>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</si>
  <si>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</si>
  <si>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</si>
  <si>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Биология</t>
  </si>
  <si>
    <t>БИО</t>
  </si>
  <si>
    <t>7а</t>
  </si>
  <si>
    <t>7б</t>
  </si>
  <si>
    <t>8а</t>
  </si>
  <si>
    <t>8б</t>
  </si>
  <si>
    <t>9а</t>
  </si>
  <si>
    <t>9б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</si>
  <si>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</si>
  <si>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</si>
  <si>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</si>
  <si>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</si>
  <si>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</si>
  <si>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</si>
  <si>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</si>
  <si>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</si>
  <si>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</si>
  <si>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</si>
  <si>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</si>
  <si>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</si>
  <si>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</si>
  <si>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</si>
  <si>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</si>
  <si>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</si>
  <si>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ОБЗР</t>
  </si>
  <si>
    <t>Вероятность и статистика</t>
  </si>
  <si>
    <t>ВИС</t>
  </si>
  <si>
    <t>ОБЗ</t>
  </si>
  <si>
    <t>УТВЕРЖДЕН</t>
  </si>
  <si>
    <t xml:space="preserve"> на I полугодие 2024-2025 учебного года</t>
  </si>
  <si>
    <t>Физкультура</t>
  </si>
  <si>
    <t>рус</t>
  </si>
  <si>
    <t>лит</t>
  </si>
  <si>
    <t>хим</t>
  </si>
  <si>
    <t>физ</t>
  </si>
  <si>
    <t>инф</t>
  </si>
  <si>
    <t>График оценочных процедур в МАОУ СОШ № 67</t>
  </si>
  <si>
    <t>____________________Директор МАОУ СОШ № 67</t>
  </si>
  <si>
    <t>А.Н.Шашкин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</si>
</sst>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31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 applyFill="1" applyBorder="1" applyAlignment="1">
      <alignment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20" fillId="0" borderId="0" xfId="0" applyFont="1" applyFill="1" applyBorder="1" applyAlignment="1">
      <alignment wrapText="1"/>
    </xf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7" fillId="12" borderId="3" xfId="0" applyFont="1" applyFill="1" applyBorder="1" applyAlignment="1">
      <alignment horizontal="left" vertical="top" wrapText="1"/>
    </xf>
    <xf numFmtId="0" fontId="25" fillId="0" borderId="0" xfId="0" applyFont="1" applyAlignment="1">
      <alignment vertical="center"/>
    </xf>
    <xf numFmtId="0" fontId="26" fillId="0" borderId="8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26" fillId="0" borderId="0" xfId="0" applyFont="1"/>
    <xf numFmtId="0" fontId="26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44" fontId="14" fillId="0" borderId="3" xfId="18" applyFont="1" applyBorder="1" applyAlignment="1">
      <alignment horizontal="left" vertical="center"/>
    </xf>
    <xf numFmtId="44" fontId="18" fillId="0" borderId="3" xfId="18" applyFont="1" applyBorder="1" applyAlignment="1">
      <alignment horizontal="left" vertical="center"/>
    </xf>
    <xf numFmtId="44" fontId="15" fillId="0" borderId="3" xfId="18" applyFont="1" applyBorder="1" applyAlignment="1">
      <alignment horizontal="left" vertical="center"/>
    </xf>
    <xf numFmtId="0" fontId="19" fillId="0" borderId="0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7" fillId="12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 wrapText="1"/>
    </xf>
    <xf numFmtId="0" fontId="0" fillId="0" borderId="3" xfId="0" applyBorder="1"/>
    <xf numFmtId="0" fontId="14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/>
    </xf>
    <xf numFmtId="0" fontId="26" fillId="9" borderId="8" xfId="0" applyFont="1" applyFill="1" applyBorder="1" applyAlignment="1">
      <alignment horizontal="center" vertical="center"/>
    </xf>
    <xf numFmtId="0" fontId="26" fillId="10" borderId="8" xfId="0" applyFont="1" applyFill="1" applyBorder="1" applyAlignment="1">
      <alignment horizontal="center" vertical="center"/>
    </xf>
    <xf numFmtId="0" fontId="26" fillId="13" borderId="8" xfId="0" applyFont="1" applyFill="1" applyBorder="1" applyAlignment="1">
      <alignment horizontal="center" vertical="center"/>
    </xf>
    <xf numFmtId="0" fontId="26" fillId="14" borderId="8" xfId="0" applyFont="1" applyFill="1" applyBorder="1" applyAlignment="1">
      <alignment horizontal="center" vertical="center"/>
    </xf>
    <xf numFmtId="0" fontId="26" fillId="14" borderId="5" xfId="0" applyFont="1" applyFill="1" applyBorder="1" applyAlignment="1">
      <alignment horizontal="center" vertical="center"/>
    </xf>
    <xf numFmtId="0" fontId="26" fillId="14" borderId="7" xfId="0" applyFont="1" applyFill="1" applyBorder="1" applyAlignment="1">
      <alignment horizontal="center" vertical="center"/>
    </xf>
    <xf numFmtId="0" fontId="26" fillId="14" borderId="6" xfId="0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6" fillId="10" borderId="3" xfId="0" applyFont="1" applyFill="1" applyBorder="1" applyAlignment="1">
      <alignment horizontal="center" vertical="center"/>
    </xf>
    <xf numFmtId="0" fontId="26" fillId="13" borderId="3" xfId="0" applyFont="1" applyFill="1" applyBorder="1" applyAlignment="1">
      <alignment horizontal="center"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Денежный" xfId="18" builtin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L639"/>
  <sheetViews>
    <sheetView tabSelected="1" zoomScale="70" zoomScaleNormal="70" workbookViewId="0">
      <pane xSplit="7" ySplit="7" topLeftCell="H8" activePane="bottomRight" state="frozen"/>
      <selection pane="topRight" activeCell="E1" sqref="E1"/>
      <selection pane="bottomLeft" activeCell="A8" sqref="A8"/>
      <selection pane="bottomRight" activeCell="W32" sqref="W32"/>
    </sheetView>
  </sheetViews>
  <sheetFormatPr defaultRowHeight="15" customHeight="1" x14ac:dyDescent="0.3"/>
  <cols>
    <col min="1" max="1" width="14.19921875" style="3" customWidth="1"/>
    <col min="2" max="5" width="4.5" style="5" customWidth="1"/>
    <col min="6" max="6" width="2.19921875" customWidth="1"/>
    <col min="7" max="7" width="10" style="28" customWidth="1"/>
    <col min="8" max="15" width="4.69921875" style="11" customWidth="1"/>
    <col min="16" max="16" width="9" style="11" customWidth="1"/>
    <col min="17" max="102" width="4.69921875" style="11" customWidth="1"/>
    <col min="103" max="123" width="4.69921875" style="9" customWidth="1"/>
    <col min="124" max="125" width="4.69921875" style="51" customWidth="1"/>
    <col min="126" max="1022" width="12.8984375" customWidth="1"/>
  </cols>
  <sheetData>
    <row r="2" spans="1:125" ht="19.95" customHeight="1" x14ac:dyDescent="0.3">
      <c r="I2" s="64" t="s">
        <v>73</v>
      </c>
      <c r="J2" s="64"/>
      <c r="K2" s="64"/>
      <c r="L2" s="64"/>
    </row>
    <row r="3" spans="1:125" ht="19.95" customHeight="1" x14ac:dyDescent="0.3">
      <c r="I3" s="66" t="s">
        <v>82</v>
      </c>
      <c r="J3" s="66"/>
      <c r="K3" s="66"/>
      <c r="L3" s="66"/>
      <c r="M3" s="66"/>
      <c r="N3" s="66"/>
      <c r="O3" s="66"/>
      <c r="P3" s="66"/>
      <c r="T3" s="63" t="s">
        <v>81</v>
      </c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</row>
    <row r="4" spans="1:125" ht="19.95" customHeight="1" x14ac:dyDescent="0.3">
      <c r="I4" s="65" t="s">
        <v>83</v>
      </c>
      <c r="J4" s="65"/>
      <c r="K4" s="65"/>
      <c r="L4" s="65"/>
      <c r="M4" s="65"/>
      <c r="N4" s="65"/>
      <c r="O4" s="65"/>
      <c r="P4" s="65"/>
      <c r="T4" s="63" t="s">
        <v>74</v>
      </c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21"/>
      <c r="AK4" s="21"/>
    </row>
    <row r="6" spans="1:125" s="4" customFormat="1" ht="30" customHeight="1" x14ac:dyDescent="0.25">
      <c r="A6" s="53" t="s">
        <v>65</v>
      </c>
      <c r="B6" s="53"/>
      <c r="C6" s="14"/>
      <c r="D6" s="14"/>
      <c r="E6" s="14"/>
      <c r="G6" s="22"/>
      <c r="H6" s="54" t="s">
        <v>0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67" t="s">
        <v>1</v>
      </c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8" t="s">
        <v>2</v>
      </c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59" t="s">
        <v>3</v>
      </c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1"/>
      <c r="CY6" s="62" t="s">
        <v>66</v>
      </c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</row>
    <row r="7" spans="1:125" s="4" customFormat="1" ht="18" customHeight="1" x14ac:dyDescent="0.25">
      <c r="A7" s="20" t="s">
        <v>32</v>
      </c>
      <c r="B7" s="19" t="s">
        <v>33</v>
      </c>
      <c r="C7" s="18"/>
      <c r="D7" s="18"/>
      <c r="E7" s="18"/>
      <c r="G7" s="23" t="s">
        <v>67</v>
      </c>
      <c r="H7" s="24">
        <v>2</v>
      </c>
      <c r="I7" s="24">
        <v>3</v>
      </c>
      <c r="J7" s="24">
        <v>4</v>
      </c>
      <c r="K7" s="24">
        <v>5</v>
      </c>
      <c r="L7" s="24">
        <v>6</v>
      </c>
      <c r="M7" s="24">
        <v>7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16</v>
      </c>
      <c r="U7" s="24">
        <v>17</v>
      </c>
      <c r="V7" s="24">
        <v>18</v>
      </c>
      <c r="W7" s="24">
        <v>19</v>
      </c>
      <c r="X7" s="24">
        <v>20</v>
      </c>
      <c r="Y7" s="24">
        <v>21</v>
      </c>
      <c r="Z7" s="24">
        <v>23</v>
      </c>
      <c r="AA7" s="24">
        <v>24</v>
      </c>
      <c r="AB7" s="24">
        <v>25</v>
      </c>
      <c r="AC7" s="24">
        <v>26</v>
      </c>
      <c r="AD7" s="24">
        <v>27</v>
      </c>
      <c r="AE7" s="24">
        <v>28</v>
      </c>
      <c r="AF7" s="24">
        <v>30</v>
      </c>
      <c r="AG7" s="24">
        <v>1</v>
      </c>
      <c r="AH7" s="25">
        <v>2</v>
      </c>
      <c r="AI7" s="25">
        <v>3</v>
      </c>
      <c r="AJ7" s="25">
        <v>4</v>
      </c>
      <c r="AK7" s="25">
        <v>5</v>
      </c>
      <c r="AL7" s="25">
        <v>7</v>
      </c>
      <c r="AM7" s="25">
        <v>8</v>
      </c>
      <c r="AN7" s="25">
        <v>9</v>
      </c>
      <c r="AO7" s="25">
        <v>10</v>
      </c>
      <c r="AP7" s="25">
        <v>11</v>
      </c>
      <c r="AQ7" s="25">
        <v>12</v>
      </c>
      <c r="AR7" s="25">
        <v>14</v>
      </c>
      <c r="AS7" s="25">
        <v>15</v>
      </c>
      <c r="AT7" s="25">
        <v>16</v>
      </c>
      <c r="AU7" s="25">
        <v>17</v>
      </c>
      <c r="AV7" s="25">
        <v>18</v>
      </c>
      <c r="AW7" s="25">
        <v>19</v>
      </c>
      <c r="AX7" s="25">
        <v>21</v>
      </c>
      <c r="AY7" s="25">
        <v>22</v>
      </c>
      <c r="AZ7" s="25">
        <v>23</v>
      </c>
      <c r="BA7" s="25">
        <v>24</v>
      </c>
      <c r="BB7" s="25">
        <v>25</v>
      </c>
      <c r="BC7" s="25">
        <v>26</v>
      </c>
      <c r="BD7" s="25">
        <v>5</v>
      </c>
      <c r="BE7" s="25">
        <v>6</v>
      </c>
      <c r="BF7" s="25">
        <v>7</v>
      </c>
      <c r="BG7" s="25">
        <v>8</v>
      </c>
      <c r="BH7" s="25">
        <v>9</v>
      </c>
      <c r="BI7" s="25">
        <v>11</v>
      </c>
      <c r="BJ7" s="25">
        <v>12</v>
      </c>
      <c r="BK7" s="25">
        <v>13</v>
      </c>
      <c r="BL7" s="25">
        <v>14</v>
      </c>
      <c r="BM7" s="25">
        <v>15</v>
      </c>
      <c r="BN7" s="25">
        <v>16</v>
      </c>
      <c r="BO7" s="25">
        <v>18</v>
      </c>
      <c r="BP7" s="25">
        <v>19</v>
      </c>
      <c r="BQ7" s="25">
        <v>20</v>
      </c>
      <c r="BR7" s="25">
        <v>21</v>
      </c>
      <c r="BS7" s="25">
        <v>22</v>
      </c>
      <c r="BT7" s="25">
        <v>23</v>
      </c>
      <c r="BU7" s="25">
        <v>25</v>
      </c>
      <c r="BV7" s="25">
        <v>26</v>
      </c>
      <c r="BW7" s="25">
        <v>27</v>
      </c>
      <c r="BX7" s="25">
        <v>28</v>
      </c>
      <c r="BY7" s="25">
        <v>29</v>
      </c>
      <c r="BZ7" s="25">
        <v>30</v>
      </c>
      <c r="CA7" s="25">
        <v>2</v>
      </c>
      <c r="CB7" s="25">
        <v>3</v>
      </c>
      <c r="CC7" s="25">
        <v>4</v>
      </c>
      <c r="CD7" s="25">
        <v>5</v>
      </c>
      <c r="CE7" s="25">
        <v>6</v>
      </c>
      <c r="CF7" s="25">
        <v>7</v>
      </c>
      <c r="CG7" s="25">
        <v>9</v>
      </c>
      <c r="CH7" s="25">
        <v>10</v>
      </c>
      <c r="CI7" s="25">
        <v>11</v>
      </c>
      <c r="CJ7" s="25">
        <v>12</v>
      </c>
      <c r="CK7" s="25">
        <v>13</v>
      </c>
      <c r="CL7" s="25">
        <v>14</v>
      </c>
      <c r="CM7" s="25">
        <v>16</v>
      </c>
      <c r="CN7" s="25">
        <v>17</v>
      </c>
      <c r="CO7" s="25">
        <v>18</v>
      </c>
      <c r="CP7" s="25">
        <v>19</v>
      </c>
      <c r="CQ7" s="25">
        <v>20</v>
      </c>
      <c r="CR7" s="25">
        <v>21</v>
      </c>
      <c r="CS7" s="25">
        <v>23</v>
      </c>
      <c r="CT7" s="26">
        <v>24</v>
      </c>
      <c r="CU7" s="25">
        <v>25</v>
      </c>
      <c r="CV7" s="26">
        <v>26</v>
      </c>
      <c r="CW7" s="25">
        <v>27</v>
      </c>
      <c r="CX7" s="26">
        <v>28</v>
      </c>
      <c r="CY7" s="27" t="s">
        <v>5</v>
      </c>
      <c r="CZ7" s="27" t="s">
        <v>9</v>
      </c>
      <c r="DA7" s="27" t="s">
        <v>33</v>
      </c>
      <c r="DB7" s="27" t="s">
        <v>35</v>
      </c>
      <c r="DC7" s="27" t="s">
        <v>71</v>
      </c>
      <c r="DD7" s="27" t="s">
        <v>46</v>
      </c>
      <c r="DE7" s="27" t="s">
        <v>31</v>
      </c>
      <c r="DF7" s="27" t="s">
        <v>38</v>
      </c>
      <c r="DG7" s="27" t="s">
        <v>25</v>
      </c>
      <c r="DH7" s="27" t="s">
        <v>7</v>
      </c>
      <c r="DI7" s="27" t="s">
        <v>28</v>
      </c>
      <c r="DJ7" s="27" t="s">
        <v>41</v>
      </c>
      <c r="DK7" s="27" t="s">
        <v>44</v>
      </c>
      <c r="DL7" s="27" t="s">
        <v>11</v>
      </c>
      <c r="DM7" s="27" t="s">
        <v>58</v>
      </c>
      <c r="DN7" s="27" t="s">
        <v>59</v>
      </c>
      <c r="DO7" s="27" t="s">
        <v>14</v>
      </c>
      <c r="DP7" s="27" t="s">
        <v>17</v>
      </c>
      <c r="DQ7" s="27" t="s">
        <v>64</v>
      </c>
      <c r="DR7" s="27" t="s">
        <v>22</v>
      </c>
      <c r="DS7" s="27" t="s">
        <v>72</v>
      </c>
      <c r="DT7" s="27" t="s">
        <v>62</v>
      </c>
      <c r="DU7" s="27" t="s">
        <v>20</v>
      </c>
    </row>
    <row r="8" spans="1:125" ht="18" customHeight="1" x14ac:dyDescent="0.25">
      <c r="A8" s="20" t="s">
        <v>10</v>
      </c>
      <c r="B8" s="19" t="s">
        <v>11</v>
      </c>
      <c r="C8" s="18"/>
      <c r="D8" s="18"/>
      <c r="E8" s="18"/>
      <c r="G8" s="29" t="s">
        <v>8</v>
      </c>
      <c r="H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9</v>
      </c>
      <c r="AT8" s="7" t="s">
        <v>7</v>
      </c>
      <c r="AU8" s="7" t="s">
        <v>5</v>
      </c>
      <c r="AV8" s="7"/>
      <c r="AW8" s="7"/>
      <c r="AX8" s="7"/>
      <c r="AY8" s="7" t="s">
        <v>14</v>
      </c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 t="s">
        <v>11</v>
      </c>
      <c r="CJ8" s="7"/>
      <c r="CK8" s="7"/>
      <c r="CL8" s="7"/>
      <c r="CM8" s="7"/>
      <c r="CN8" s="7" t="s">
        <v>9</v>
      </c>
      <c r="CO8" s="7" t="s">
        <v>5</v>
      </c>
      <c r="CP8" s="7" t="s">
        <v>14</v>
      </c>
      <c r="CQ8" s="7"/>
      <c r="CR8" s="7"/>
      <c r="CS8" s="7" t="s">
        <v>7</v>
      </c>
      <c r="CT8" s="7"/>
      <c r="CU8" s="7"/>
      <c r="CV8" s="7"/>
      <c r="CW8" s="7"/>
      <c r="CX8" s="7"/>
      <c r="CY8" s="10">
        <f>COUNTIF(H8:CX8,"РУС")</f>
        <v>2</v>
      </c>
      <c r="CZ8" s="12">
        <f t="shared" ref="CZ8:CZ13" si="0">COUNTIF(H8:CX8,"МАТ")</f>
        <v>2</v>
      </c>
      <c r="DA8" s="10">
        <f>COUNTIF(H8:CX8,"АЛГ")</f>
        <v>0</v>
      </c>
      <c r="DB8" s="10">
        <f>COUNTIF(H8:CX8,"ГЕМ")</f>
        <v>0</v>
      </c>
      <c r="DC8" s="10">
        <f t="shared" ref="DC8:DC13" si="1">COUNTIF(H8:CX8,"ВИС")</f>
        <v>0</v>
      </c>
      <c r="DD8" s="10">
        <f>COUNTIF(H8:CX8,"БИО")</f>
        <v>0</v>
      </c>
      <c r="DE8" s="10">
        <f>COUNTIF(H8:CX8,"ГЕО")</f>
        <v>0</v>
      </c>
      <c r="DF8" s="10">
        <f>COUNTIF(H8:CX8,"ИНФ")</f>
        <v>0</v>
      </c>
      <c r="DG8" s="10">
        <f>COUNTIF(H8:CX8,"ИСТ")</f>
        <v>0</v>
      </c>
      <c r="DH8" s="10">
        <f t="shared" ref="DH8:DH13" si="2">COUNTIF(H8:CX8,"ЛИТ")</f>
        <v>2</v>
      </c>
      <c r="DI8" s="10">
        <f>COUNTIF(H8:CX8,"ОБЩ")</f>
        <v>0</v>
      </c>
      <c r="DJ8" s="10">
        <f>COUNTIF(H8:CX8,"ФИЗ")</f>
        <v>0</v>
      </c>
      <c r="DK8" s="10">
        <f>COUNTIF(H8:CX8,"ХИМ")</f>
        <v>0</v>
      </c>
      <c r="DL8" s="10">
        <f>COUNTIF(H8:CX8,"АНГ")</f>
        <v>1</v>
      </c>
      <c r="DM8" s="10">
        <f>COUNTIF(H8:CX8,"НЕМ")</f>
        <v>0</v>
      </c>
      <c r="DN8" s="10">
        <f>COUNTIF(H8:CX8,"ФРА")</f>
        <v>0</v>
      </c>
      <c r="DO8" s="10">
        <f t="shared" ref="DO8:DO13" si="3">COUNTIF(H8:CX8,"ОКР")</f>
        <v>2</v>
      </c>
      <c r="DP8" s="10">
        <f t="shared" ref="DP8:DP13" si="4">COUNTIF(H8:CX8,"ИЗО")</f>
        <v>0</v>
      </c>
      <c r="DQ8" s="10">
        <f t="shared" ref="DQ8:DQ13" si="5">COUNTIF(H8:CX8,"КУБ")</f>
        <v>0</v>
      </c>
      <c r="DR8" s="10">
        <f t="shared" ref="DR8:DR13" si="6">COUNTIF(H8:CX8,"МУЗ")</f>
        <v>0</v>
      </c>
      <c r="DS8" s="10">
        <f t="shared" ref="DS8:DS13" si="7">COUNTIF(H8:CX8,"ОБЗ")</f>
        <v>0</v>
      </c>
      <c r="DT8" s="10">
        <f>COUNTIF(H8:CX8,"ТЕХ")</f>
        <v>0</v>
      </c>
      <c r="DU8" s="10">
        <f t="shared" ref="DU8:DU13" si="8">COUNTIF(H8:CX8,"ФЗР")</f>
        <v>0</v>
      </c>
    </row>
    <row r="9" spans="1:125" ht="18" customHeight="1" x14ac:dyDescent="0.25">
      <c r="A9" s="20" t="s">
        <v>45</v>
      </c>
      <c r="B9" s="19" t="s">
        <v>46</v>
      </c>
      <c r="C9" s="18"/>
      <c r="D9" s="18"/>
      <c r="E9" s="18"/>
      <c r="G9" s="30" t="s">
        <v>12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 t="s">
        <v>9</v>
      </c>
      <c r="AT9" s="7" t="s">
        <v>7</v>
      </c>
      <c r="AU9" s="7" t="s">
        <v>5</v>
      </c>
      <c r="AV9" s="7"/>
      <c r="AW9" s="7"/>
      <c r="AX9" s="7"/>
      <c r="AY9" s="7" t="s">
        <v>14</v>
      </c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 t="s">
        <v>11</v>
      </c>
      <c r="CJ9" s="7"/>
      <c r="CK9" s="7"/>
      <c r="CL9" s="7"/>
      <c r="CM9" s="7"/>
      <c r="CN9" s="7" t="s">
        <v>9</v>
      </c>
      <c r="CO9" s="7" t="s">
        <v>5</v>
      </c>
      <c r="CP9" s="7" t="s">
        <v>14</v>
      </c>
      <c r="CQ9" s="7"/>
      <c r="CR9" s="7"/>
      <c r="CS9" s="7" t="s">
        <v>7</v>
      </c>
      <c r="CT9" s="7"/>
      <c r="CU9" s="7"/>
      <c r="CV9" s="7"/>
      <c r="CW9" s="7"/>
      <c r="CX9" s="7"/>
      <c r="CY9" s="10">
        <f t="shared" ref="CY9:CY13" si="9">COUNTIF(H9:CX9,"РУС")</f>
        <v>2</v>
      </c>
      <c r="CZ9" s="12">
        <f t="shared" si="0"/>
        <v>2</v>
      </c>
      <c r="DA9" s="10">
        <f t="shared" ref="DA9:DA13" si="10">COUNTIF(H9:CX9,"АЛГ")</f>
        <v>0</v>
      </c>
      <c r="DB9" s="10">
        <f t="shared" ref="DB9:DB13" si="11">COUNTIF(H9:CX9,"ГЕМ")</f>
        <v>0</v>
      </c>
      <c r="DC9" s="10">
        <f t="shared" si="1"/>
        <v>0</v>
      </c>
      <c r="DD9" s="10">
        <f t="shared" ref="DD9:DD13" si="12">COUNTIF(H9:CX9,"БИО")</f>
        <v>0</v>
      </c>
      <c r="DE9" s="10">
        <f t="shared" ref="DE9:DE13" si="13">COUNTIF(H9:CX9,"ГЕО")</f>
        <v>0</v>
      </c>
      <c r="DF9" s="10">
        <f t="shared" ref="DF9:DF13" si="14">COUNTIF(H9:CX9,"ИНФ")</f>
        <v>0</v>
      </c>
      <c r="DG9" s="10">
        <f t="shared" ref="DG9:DG13" si="15">COUNTIF(H9:CX9,"ИСТ")</f>
        <v>0</v>
      </c>
      <c r="DH9" s="10">
        <f t="shared" si="2"/>
        <v>2</v>
      </c>
      <c r="DI9" s="10">
        <f t="shared" ref="DI9:DI13" si="16">COUNTIF(H9:CX9,"ОБЩ")</f>
        <v>0</v>
      </c>
      <c r="DJ9" s="10">
        <f t="shared" ref="DJ9:DJ13" si="17">COUNTIF(H9:CX9,"ФИЗ")</f>
        <v>0</v>
      </c>
      <c r="DK9" s="10">
        <f t="shared" ref="DK9:DK13" si="18">COUNTIF(H9:CX9,"ХИМ")</f>
        <v>0</v>
      </c>
      <c r="DL9" s="10">
        <f t="shared" ref="DL9:DL17" si="19">COUNTIF(H9:CX9,"АНГ")</f>
        <v>1</v>
      </c>
      <c r="DM9" s="10">
        <f t="shared" ref="DM9:DM13" si="20">COUNTIF(H9:CX9,"НЕМ")</f>
        <v>0</v>
      </c>
      <c r="DN9" s="10">
        <f t="shared" ref="DN9:DN13" si="21">COUNTIF(H9:CX9,"ФРА")</f>
        <v>0</v>
      </c>
      <c r="DO9" s="10">
        <f t="shared" si="3"/>
        <v>2</v>
      </c>
      <c r="DP9" s="10">
        <f t="shared" si="4"/>
        <v>0</v>
      </c>
      <c r="DQ9" s="10">
        <f t="shared" si="5"/>
        <v>0</v>
      </c>
      <c r="DR9" s="10">
        <f t="shared" si="6"/>
        <v>0</v>
      </c>
      <c r="DS9" s="10">
        <f t="shared" si="7"/>
        <v>0</v>
      </c>
      <c r="DT9" s="10">
        <f t="shared" ref="DT9:DT13" si="22">COUNTIF(H9:CX9,"ТЕХ")</f>
        <v>0</v>
      </c>
      <c r="DU9" s="10">
        <f t="shared" si="8"/>
        <v>0</v>
      </c>
    </row>
    <row r="10" spans="1:125" ht="18" customHeight="1" x14ac:dyDescent="0.25">
      <c r="A10" s="20" t="s">
        <v>70</v>
      </c>
      <c r="B10" s="16" t="s">
        <v>71</v>
      </c>
      <c r="C10" s="41"/>
      <c r="D10" s="41"/>
      <c r="E10" s="41"/>
      <c r="G10" s="30" t="s">
        <v>15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 t="s">
        <v>9</v>
      </c>
      <c r="AT10" s="7" t="s">
        <v>7</v>
      </c>
      <c r="AU10" s="7" t="s">
        <v>5</v>
      </c>
      <c r="AV10" s="7"/>
      <c r="AW10" s="7"/>
      <c r="AX10" s="7"/>
      <c r="AY10" s="7" t="s">
        <v>14</v>
      </c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 t="s">
        <v>11</v>
      </c>
      <c r="CJ10" s="7"/>
      <c r="CK10" s="7"/>
      <c r="CL10" s="7"/>
      <c r="CM10" s="7"/>
      <c r="CN10" s="7" t="s">
        <v>9</v>
      </c>
      <c r="CO10" s="7" t="s">
        <v>5</v>
      </c>
      <c r="CP10" s="7" t="s">
        <v>14</v>
      </c>
      <c r="CQ10" s="7"/>
      <c r="CR10" s="7"/>
      <c r="CS10" s="7" t="s">
        <v>7</v>
      </c>
      <c r="CT10" s="7"/>
      <c r="CU10" s="7"/>
      <c r="CV10" s="7"/>
      <c r="CW10" s="7"/>
      <c r="CX10" s="7"/>
      <c r="CY10" s="10">
        <f t="shared" si="9"/>
        <v>2</v>
      </c>
      <c r="CZ10" s="12">
        <f t="shared" si="0"/>
        <v>2</v>
      </c>
      <c r="DA10" s="10">
        <f t="shared" si="10"/>
        <v>0</v>
      </c>
      <c r="DB10" s="10">
        <f t="shared" si="11"/>
        <v>0</v>
      </c>
      <c r="DC10" s="10">
        <f t="shared" si="1"/>
        <v>0</v>
      </c>
      <c r="DD10" s="10">
        <f t="shared" si="12"/>
        <v>0</v>
      </c>
      <c r="DE10" s="10">
        <f t="shared" si="13"/>
        <v>0</v>
      </c>
      <c r="DF10" s="10">
        <f t="shared" si="14"/>
        <v>0</v>
      </c>
      <c r="DG10" s="10">
        <f t="shared" si="15"/>
        <v>0</v>
      </c>
      <c r="DH10" s="10">
        <f t="shared" si="2"/>
        <v>2</v>
      </c>
      <c r="DI10" s="10">
        <f t="shared" si="16"/>
        <v>0</v>
      </c>
      <c r="DJ10" s="10">
        <f t="shared" si="17"/>
        <v>0</v>
      </c>
      <c r="DK10" s="10">
        <f t="shared" si="18"/>
        <v>0</v>
      </c>
      <c r="DL10" s="10">
        <f t="shared" si="19"/>
        <v>1</v>
      </c>
      <c r="DM10" s="10">
        <f t="shared" si="20"/>
        <v>0</v>
      </c>
      <c r="DN10" s="10">
        <f t="shared" si="21"/>
        <v>0</v>
      </c>
      <c r="DO10" s="10">
        <f t="shared" si="3"/>
        <v>2</v>
      </c>
      <c r="DP10" s="10">
        <f t="shared" si="4"/>
        <v>0</v>
      </c>
      <c r="DQ10" s="10">
        <f t="shared" si="5"/>
        <v>0</v>
      </c>
      <c r="DR10" s="10">
        <f t="shared" si="6"/>
        <v>0</v>
      </c>
      <c r="DS10" s="10">
        <f t="shared" si="7"/>
        <v>0</v>
      </c>
      <c r="DT10" s="10">
        <f t="shared" si="22"/>
        <v>0</v>
      </c>
      <c r="DU10" s="10">
        <f t="shared" si="8"/>
        <v>0</v>
      </c>
    </row>
    <row r="11" spans="1:125" ht="18" customHeight="1" x14ac:dyDescent="0.25">
      <c r="A11" s="20" t="s">
        <v>30</v>
      </c>
      <c r="B11" s="19" t="s">
        <v>31</v>
      </c>
      <c r="C11" s="41"/>
      <c r="D11" s="41"/>
      <c r="E11" s="41"/>
      <c r="G11" s="30" t="s">
        <v>19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19" t="s">
        <v>11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 t="s">
        <v>9</v>
      </c>
      <c r="AT11" s="7" t="s">
        <v>5</v>
      </c>
      <c r="AU11" s="7"/>
      <c r="AV11" s="7" t="s">
        <v>14</v>
      </c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 t="s">
        <v>5</v>
      </c>
      <c r="BQ11" s="7"/>
      <c r="BR11" s="7" t="s">
        <v>7</v>
      </c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 t="s">
        <v>11</v>
      </c>
      <c r="CK11" s="7" t="s">
        <v>7</v>
      </c>
      <c r="CL11" s="7" t="s">
        <v>14</v>
      </c>
      <c r="CM11" s="7"/>
      <c r="CN11" s="7" t="s">
        <v>9</v>
      </c>
      <c r="CO11" s="7" t="s">
        <v>5</v>
      </c>
      <c r="CP11" s="7"/>
      <c r="CQ11" s="7"/>
      <c r="CR11" s="7"/>
      <c r="CS11" s="7"/>
      <c r="CT11" s="7"/>
      <c r="CU11" s="7"/>
      <c r="CV11" s="7"/>
      <c r="CW11" s="7"/>
      <c r="CX11" s="7"/>
      <c r="CY11" s="10">
        <f t="shared" si="9"/>
        <v>3</v>
      </c>
      <c r="CZ11" s="12">
        <f t="shared" si="0"/>
        <v>2</v>
      </c>
      <c r="DA11" s="10">
        <f t="shared" si="10"/>
        <v>0</v>
      </c>
      <c r="DB11" s="10">
        <f t="shared" si="11"/>
        <v>0</v>
      </c>
      <c r="DC11" s="10">
        <f t="shared" si="1"/>
        <v>0</v>
      </c>
      <c r="DD11" s="10">
        <f t="shared" si="12"/>
        <v>0</v>
      </c>
      <c r="DE11" s="10">
        <f t="shared" si="13"/>
        <v>0</v>
      </c>
      <c r="DF11" s="10">
        <f t="shared" si="14"/>
        <v>0</v>
      </c>
      <c r="DG11" s="10">
        <f t="shared" si="15"/>
        <v>0</v>
      </c>
      <c r="DH11" s="10">
        <f t="shared" si="2"/>
        <v>2</v>
      </c>
      <c r="DI11" s="10">
        <f t="shared" si="16"/>
        <v>0</v>
      </c>
      <c r="DJ11" s="10">
        <f t="shared" si="17"/>
        <v>0</v>
      </c>
      <c r="DK11" s="10">
        <f t="shared" si="18"/>
        <v>0</v>
      </c>
      <c r="DL11" s="10">
        <f t="shared" si="19"/>
        <v>2</v>
      </c>
      <c r="DM11" s="10">
        <f t="shared" si="20"/>
        <v>0</v>
      </c>
      <c r="DN11" s="10">
        <f t="shared" si="21"/>
        <v>0</v>
      </c>
      <c r="DO11" s="10">
        <f t="shared" si="3"/>
        <v>2</v>
      </c>
      <c r="DP11" s="10">
        <f t="shared" si="4"/>
        <v>0</v>
      </c>
      <c r="DQ11" s="10">
        <f t="shared" si="5"/>
        <v>0</v>
      </c>
      <c r="DR11" s="10">
        <f t="shared" si="6"/>
        <v>0</v>
      </c>
      <c r="DS11" s="10">
        <f t="shared" si="7"/>
        <v>0</v>
      </c>
      <c r="DT11" s="10">
        <f t="shared" si="22"/>
        <v>0</v>
      </c>
      <c r="DU11" s="10">
        <f t="shared" si="8"/>
        <v>0</v>
      </c>
    </row>
    <row r="12" spans="1:125" ht="18" customHeight="1" x14ac:dyDescent="0.25">
      <c r="A12" s="20" t="s">
        <v>55</v>
      </c>
      <c r="B12" s="19" t="s">
        <v>35</v>
      </c>
      <c r="C12" s="41"/>
      <c r="D12" s="41"/>
      <c r="E12" s="41"/>
      <c r="G12" s="30" t="s">
        <v>21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19" t="s">
        <v>11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 t="s">
        <v>9</v>
      </c>
      <c r="AT12" s="7" t="s">
        <v>5</v>
      </c>
      <c r="AU12" s="7" t="s">
        <v>14</v>
      </c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 t="s">
        <v>5</v>
      </c>
      <c r="BQ12" s="7" t="s">
        <v>7</v>
      </c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 t="s">
        <v>11</v>
      </c>
      <c r="CK12" s="7" t="s">
        <v>14</v>
      </c>
      <c r="CL12" s="7" t="s">
        <v>7</v>
      </c>
      <c r="CM12" s="7"/>
      <c r="CN12" s="7" t="s">
        <v>9</v>
      </c>
      <c r="CO12" s="7" t="s">
        <v>5</v>
      </c>
      <c r="CP12" s="7"/>
      <c r="CQ12" s="7"/>
      <c r="CR12" s="7"/>
      <c r="CS12" s="7"/>
      <c r="CT12" s="7"/>
      <c r="CU12" s="7"/>
      <c r="CV12" s="7"/>
      <c r="CW12" s="7"/>
      <c r="CX12" s="7"/>
      <c r="CY12" s="10">
        <f t="shared" si="9"/>
        <v>3</v>
      </c>
      <c r="CZ12" s="12">
        <f t="shared" si="0"/>
        <v>2</v>
      </c>
      <c r="DA12" s="10">
        <f t="shared" si="10"/>
        <v>0</v>
      </c>
      <c r="DB12" s="10">
        <f t="shared" si="11"/>
        <v>0</v>
      </c>
      <c r="DC12" s="10">
        <f t="shared" si="1"/>
        <v>0</v>
      </c>
      <c r="DD12" s="10">
        <f t="shared" si="12"/>
        <v>0</v>
      </c>
      <c r="DE12" s="10">
        <f t="shared" si="13"/>
        <v>0</v>
      </c>
      <c r="DF12" s="10">
        <f t="shared" si="14"/>
        <v>0</v>
      </c>
      <c r="DG12" s="10">
        <f t="shared" si="15"/>
        <v>0</v>
      </c>
      <c r="DH12" s="10">
        <f t="shared" si="2"/>
        <v>2</v>
      </c>
      <c r="DI12" s="10">
        <f t="shared" si="16"/>
        <v>0</v>
      </c>
      <c r="DJ12" s="10">
        <f t="shared" si="17"/>
        <v>0</v>
      </c>
      <c r="DK12" s="10">
        <f t="shared" si="18"/>
        <v>0</v>
      </c>
      <c r="DL12" s="10">
        <f t="shared" si="19"/>
        <v>2</v>
      </c>
      <c r="DM12" s="10">
        <f t="shared" si="20"/>
        <v>0</v>
      </c>
      <c r="DN12" s="10">
        <f t="shared" si="21"/>
        <v>0</v>
      </c>
      <c r="DO12" s="10">
        <f t="shared" si="3"/>
        <v>2</v>
      </c>
      <c r="DP12" s="10">
        <f t="shared" si="4"/>
        <v>0</v>
      </c>
      <c r="DQ12" s="10">
        <f t="shared" si="5"/>
        <v>0</v>
      </c>
      <c r="DR12" s="10">
        <f t="shared" si="6"/>
        <v>0</v>
      </c>
      <c r="DS12" s="10">
        <f t="shared" si="7"/>
        <v>0</v>
      </c>
      <c r="DT12" s="10">
        <f t="shared" si="22"/>
        <v>0</v>
      </c>
      <c r="DU12" s="10">
        <f t="shared" si="8"/>
        <v>0</v>
      </c>
    </row>
    <row r="13" spans="1:125" ht="18" customHeight="1" x14ac:dyDescent="0.25">
      <c r="A13" s="20" t="s">
        <v>17</v>
      </c>
      <c r="B13" s="19" t="s">
        <v>17</v>
      </c>
      <c r="C13" s="41"/>
      <c r="D13" s="41"/>
      <c r="E13" s="41"/>
      <c r="G13" s="30" t="s">
        <v>23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19" t="s">
        <v>11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 t="s">
        <v>9</v>
      </c>
      <c r="AT13" s="7" t="s">
        <v>5</v>
      </c>
      <c r="AU13" s="7" t="s">
        <v>14</v>
      </c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 t="s">
        <v>5</v>
      </c>
      <c r="BQ13" s="7"/>
      <c r="BR13" s="7" t="s">
        <v>7</v>
      </c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 t="s">
        <v>11</v>
      </c>
      <c r="CK13" s="7" t="s">
        <v>14</v>
      </c>
      <c r="CL13" s="7" t="s">
        <v>7</v>
      </c>
      <c r="CM13" s="7"/>
      <c r="CN13" s="7" t="s">
        <v>9</v>
      </c>
      <c r="CO13" s="7" t="s">
        <v>5</v>
      </c>
      <c r="CP13" s="7"/>
      <c r="CQ13" s="7"/>
      <c r="CR13" s="7"/>
      <c r="CS13" s="7"/>
      <c r="CT13" s="7"/>
      <c r="CU13" s="7"/>
      <c r="CV13" s="7"/>
      <c r="CW13" s="7"/>
      <c r="CX13" s="7"/>
      <c r="CY13" s="10">
        <f t="shared" si="9"/>
        <v>3</v>
      </c>
      <c r="CZ13" s="12">
        <f t="shared" si="0"/>
        <v>2</v>
      </c>
      <c r="DA13" s="10">
        <f t="shared" si="10"/>
        <v>0</v>
      </c>
      <c r="DB13" s="10">
        <f t="shared" si="11"/>
        <v>0</v>
      </c>
      <c r="DC13" s="10">
        <f t="shared" si="1"/>
        <v>0</v>
      </c>
      <c r="DD13" s="10">
        <f t="shared" si="12"/>
        <v>0</v>
      </c>
      <c r="DE13" s="10">
        <f t="shared" si="13"/>
        <v>0</v>
      </c>
      <c r="DF13" s="10">
        <f t="shared" si="14"/>
        <v>0</v>
      </c>
      <c r="DG13" s="10">
        <f t="shared" si="15"/>
        <v>0</v>
      </c>
      <c r="DH13" s="10">
        <f t="shared" si="2"/>
        <v>2</v>
      </c>
      <c r="DI13" s="10">
        <f t="shared" si="16"/>
        <v>0</v>
      </c>
      <c r="DJ13" s="10">
        <f t="shared" si="17"/>
        <v>0</v>
      </c>
      <c r="DK13" s="10">
        <f t="shared" si="18"/>
        <v>0</v>
      </c>
      <c r="DL13" s="10">
        <f t="shared" si="19"/>
        <v>2</v>
      </c>
      <c r="DM13" s="10">
        <f t="shared" si="20"/>
        <v>0</v>
      </c>
      <c r="DN13" s="10">
        <f t="shared" si="21"/>
        <v>0</v>
      </c>
      <c r="DO13" s="10">
        <f t="shared" si="3"/>
        <v>2</v>
      </c>
      <c r="DP13" s="10">
        <f t="shared" si="4"/>
        <v>0</v>
      </c>
      <c r="DQ13" s="10">
        <f t="shared" si="5"/>
        <v>0</v>
      </c>
      <c r="DR13" s="10">
        <f t="shared" si="6"/>
        <v>0</v>
      </c>
      <c r="DS13" s="10">
        <f t="shared" si="7"/>
        <v>0</v>
      </c>
      <c r="DT13" s="10">
        <f t="shared" si="22"/>
        <v>0</v>
      </c>
      <c r="DU13" s="10">
        <f t="shared" si="8"/>
        <v>0</v>
      </c>
    </row>
    <row r="14" spans="1:125" ht="18" customHeight="1" x14ac:dyDescent="0.25">
      <c r="A14" s="20" t="s">
        <v>37</v>
      </c>
      <c r="B14" s="19" t="s">
        <v>38</v>
      </c>
      <c r="C14" s="41"/>
      <c r="D14" s="41"/>
      <c r="E14" s="41"/>
      <c r="G14" s="31" t="s">
        <v>26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9" t="s">
        <v>11</v>
      </c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 t="s">
        <v>9</v>
      </c>
      <c r="AT14" s="7" t="s">
        <v>5</v>
      </c>
      <c r="AU14" s="7" t="s">
        <v>14</v>
      </c>
      <c r="AV14" s="7" t="s">
        <v>7</v>
      </c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 t="s">
        <v>7</v>
      </c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 t="s">
        <v>5</v>
      </c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19" t="s">
        <v>11</v>
      </c>
      <c r="CK14" s="7" t="s">
        <v>11</v>
      </c>
      <c r="CL14" s="7"/>
      <c r="CM14" s="7"/>
      <c r="CN14" s="7" t="s">
        <v>9</v>
      </c>
      <c r="CO14" s="7" t="s">
        <v>5</v>
      </c>
      <c r="CP14" s="7"/>
      <c r="CQ14" s="7" t="s">
        <v>14</v>
      </c>
      <c r="CR14" s="7"/>
      <c r="CS14" s="7"/>
      <c r="CT14" s="7"/>
      <c r="CU14" s="7"/>
      <c r="CV14" s="7"/>
      <c r="CW14" s="7"/>
      <c r="CX14" s="7"/>
      <c r="CY14" s="10">
        <f t="shared" ref="CY14:CY15" si="23">COUNTIF(H14:CX14,"РУС")</f>
        <v>3</v>
      </c>
      <c r="CZ14" s="12">
        <f t="shared" ref="CZ14:CZ15" si="24">COUNTIF(H14:CX14,"МАТ")</f>
        <v>2</v>
      </c>
      <c r="DA14" s="10">
        <f t="shared" ref="DA14:DA15" si="25">COUNTIF(H14:CX14,"АЛГ")</f>
        <v>0</v>
      </c>
      <c r="DB14" s="10">
        <f t="shared" ref="DB14:DB15" si="26">COUNTIF(H14:CX14,"ГЕМ")</f>
        <v>0</v>
      </c>
      <c r="DC14" s="10">
        <f t="shared" ref="DC14:DC15" si="27">COUNTIF(H14:CX14,"ВИС")</f>
        <v>0</v>
      </c>
      <c r="DD14" s="10">
        <f t="shared" ref="DD14:DD15" si="28">COUNTIF(H14:CX14,"БИО")</f>
        <v>0</v>
      </c>
      <c r="DE14" s="10">
        <f t="shared" ref="DE14:DE15" si="29">COUNTIF(H14:CX14,"ГЕО")</f>
        <v>0</v>
      </c>
      <c r="DF14" s="10">
        <f t="shared" ref="DF14:DF15" si="30">COUNTIF(H14:CX14,"ИНФ")</f>
        <v>0</v>
      </c>
      <c r="DG14" s="10">
        <f t="shared" ref="DG14:DG15" si="31">COUNTIF(H14:CX14,"ИСТ")</f>
        <v>0</v>
      </c>
      <c r="DH14" s="10">
        <f t="shared" ref="DH14:DH15" si="32">COUNTIF(H14:CX14,"ЛИТ")</f>
        <v>2</v>
      </c>
      <c r="DI14" s="10">
        <f t="shared" ref="DI14:DI15" si="33">COUNTIF(H14:CX14,"ОБЩ")</f>
        <v>0</v>
      </c>
      <c r="DJ14" s="10">
        <f t="shared" ref="DJ14:DJ15" si="34">COUNTIF(H14:CX14,"ФИЗ")</f>
        <v>0</v>
      </c>
      <c r="DK14" s="10">
        <f t="shared" ref="DK14:DK15" si="35">COUNTIF(H14:CX14,"ХИМ")</f>
        <v>0</v>
      </c>
      <c r="DL14" s="10">
        <f t="shared" ref="DL14:DL15" si="36">COUNTIF(H14:CX14,"АНГ")</f>
        <v>3</v>
      </c>
      <c r="DM14" s="10">
        <f t="shared" ref="DM14:DM15" si="37">COUNTIF(H14:CX14,"НЕМ")</f>
        <v>0</v>
      </c>
      <c r="DN14" s="10">
        <f t="shared" ref="DN14:DN15" si="38">COUNTIF(H14:CX14,"ФРА")</f>
        <v>0</v>
      </c>
      <c r="DO14" s="10">
        <f t="shared" ref="DO14:DO15" si="39">COUNTIF(H14:CX14,"ОКР")</f>
        <v>2</v>
      </c>
      <c r="DP14" s="10">
        <f t="shared" ref="DP14:DP15" si="40">COUNTIF(H14:CX14,"ИЗО")</f>
        <v>0</v>
      </c>
      <c r="DQ14" s="10">
        <f t="shared" ref="DQ14:DQ15" si="41">COUNTIF(H14:CX14,"КУБ")</f>
        <v>0</v>
      </c>
      <c r="DR14" s="10">
        <f t="shared" ref="DR14:DR15" si="42">COUNTIF(H14:CX14,"МУЗ")</f>
        <v>0</v>
      </c>
      <c r="DS14" s="10">
        <f t="shared" ref="DS14:DS15" si="43">COUNTIF(H14:CX14,"ОБЗ")</f>
        <v>0</v>
      </c>
      <c r="DT14" s="10">
        <f t="shared" ref="DT14:DT15" si="44">COUNTIF(H14:CX14,"ТЕХ")</f>
        <v>0</v>
      </c>
      <c r="DU14" s="10">
        <f t="shared" ref="DU14:DU15" si="45">COUNTIF(H14:CX14,"ФЗР")</f>
        <v>0</v>
      </c>
    </row>
    <row r="15" spans="1:125" ht="18" customHeight="1" x14ac:dyDescent="0.25">
      <c r="A15" s="20" t="s">
        <v>24</v>
      </c>
      <c r="B15" s="19" t="s">
        <v>25</v>
      </c>
      <c r="C15" s="41"/>
      <c r="D15" s="41"/>
      <c r="E15" s="41"/>
      <c r="G15" s="31" t="s">
        <v>29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19" t="s">
        <v>11</v>
      </c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 t="s">
        <v>9</v>
      </c>
      <c r="AT15" s="7" t="s">
        <v>5</v>
      </c>
      <c r="AU15" s="7" t="s">
        <v>14</v>
      </c>
      <c r="AV15" s="7" t="s">
        <v>7</v>
      </c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 t="s">
        <v>7</v>
      </c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 t="s">
        <v>5</v>
      </c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19" t="s">
        <v>11</v>
      </c>
      <c r="CK15" s="7" t="s">
        <v>11</v>
      </c>
      <c r="CL15" s="7"/>
      <c r="CM15" s="7"/>
      <c r="CN15" s="7" t="s">
        <v>9</v>
      </c>
      <c r="CO15" s="7" t="s">
        <v>5</v>
      </c>
      <c r="CP15" s="7"/>
      <c r="CQ15" s="7" t="s">
        <v>14</v>
      </c>
      <c r="CR15" s="7"/>
      <c r="CS15" s="7"/>
      <c r="CT15" s="7"/>
      <c r="CU15" s="7"/>
      <c r="CV15" s="7"/>
      <c r="CW15" s="7"/>
      <c r="CX15" s="7"/>
      <c r="CY15" s="10">
        <f t="shared" si="23"/>
        <v>3</v>
      </c>
      <c r="CZ15" s="12">
        <f t="shared" si="24"/>
        <v>2</v>
      </c>
      <c r="DA15" s="10">
        <f t="shared" si="25"/>
        <v>0</v>
      </c>
      <c r="DB15" s="10">
        <f t="shared" si="26"/>
        <v>0</v>
      </c>
      <c r="DC15" s="10">
        <f t="shared" si="27"/>
        <v>0</v>
      </c>
      <c r="DD15" s="10">
        <f t="shared" si="28"/>
        <v>0</v>
      </c>
      <c r="DE15" s="10">
        <f t="shared" si="29"/>
        <v>0</v>
      </c>
      <c r="DF15" s="10">
        <f t="shared" si="30"/>
        <v>0</v>
      </c>
      <c r="DG15" s="10">
        <f t="shared" si="31"/>
        <v>0</v>
      </c>
      <c r="DH15" s="10">
        <f t="shared" si="32"/>
        <v>2</v>
      </c>
      <c r="DI15" s="10">
        <f t="shared" si="33"/>
        <v>0</v>
      </c>
      <c r="DJ15" s="10">
        <f t="shared" si="34"/>
        <v>0</v>
      </c>
      <c r="DK15" s="10">
        <f t="shared" si="35"/>
        <v>0</v>
      </c>
      <c r="DL15" s="10">
        <f t="shared" si="36"/>
        <v>3</v>
      </c>
      <c r="DM15" s="10">
        <f t="shared" si="37"/>
        <v>0</v>
      </c>
      <c r="DN15" s="10">
        <f t="shared" si="38"/>
        <v>0</v>
      </c>
      <c r="DO15" s="10">
        <f t="shared" si="39"/>
        <v>2</v>
      </c>
      <c r="DP15" s="10">
        <f t="shared" si="40"/>
        <v>0</v>
      </c>
      <c r="DQ15" s="10">
        <f t="shared" si="41"/>
        <v>0</v>
      </c>
      <c r="DR15" s="10">
        <f t="shared" si="42"/>
        <v>0</v>
      </c>
      <c r="DS15" s="10">
        <f t="shared" si="43"/>
        <v>0</v>
      </c>
      <c r="DT15" s="10">
        <f t="shared" si="44"/>
        <v>0</v>
      </c>
      <c r="DU15" s="10">
        <f t="shared" si="45"/>
        <v>0</v>
      </c>
    </row>
    <row r="16" spans="1:125" ht="18" customHeight="1" x14ac:dyDescent="0.25">
      <c r="A16" s="20" t="s">
        <v>63</v>
      </c>
      <c r="B16" s="19" t="s">
        <v>64</v>
      </c>
      <c r="C16" s="41"/>
      <c r="D16" s="41"/>
      <c r="E16" s="41"/>
      <c r="G16" s="31" t="s">
        <v>34</v>
      </c>
      <c r="H16" s="7"/>
      <c r="I16" s="7"/>
      <c r="J16" s="38"/>
      <c r="K16" s="38"/>
      <c r="L16" s="38"/>
      <c r="M16" s="38"/>
      <c r="N16" s="38"/>
      <c r="O16" s="38"/>
      <c r="P16" s="38"/>
      <c r="Q16" s="38" t="s">
        <v>5</v>
      </c>
      <c r="R16" s="38"/>
      <c r="S16" s="38"/>
      <c r="T16" s="38"/>
      <c r="U16" s="38"/>
      <c r="V16" s="38"/>
      <c r="W16" s="38"/>
      <c r="X16" s="7"/>
      <c r="Y16" s="7"/>
      <c r="Z16" s="7"/>
      <c r="AA16" s="7" t="s">
        <v>11</v>
      </c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 t="s">
        <v>76</v>
      </c>
      <c r="AN16" s="7"/>
      <c r="AO16" s="7"/>
      <c r="AP16" s="7"/>
      <c r="AQ16" s="7"/>
      <c r="AR16" s="7"/>
      <c r="AS16" s="7" t="s">
        <v>11</v>
      </c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 t="s">
        <v>11</v>
      </c>
      <c r="BN16" s="7"/>
      <c r="BO16" s="7"/>
      <c r="BP16" s="7"/>
      <c r="BQ16" s="7"/>
      <c r="BR16" s="7"/>
      <c r="BS16" s="7"/>
      <c r="BT16" s="7"/>
      <c r="BU16" s="7"/>
      <c r="BV16" s="7"/>
      <c r="BW16" s="7" t="s">
        <v>76</v>
      </c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 t="s">
        <v>11</v>
      </c>
      <c r="CJ16" s="7"/>
      <c r="CK16" s="7"/>
      <c r="CL16" s="7"/>
      <c r="CM16" s="7"/>
      <c r="CN16" s="7"/>
      <c r="CO16" s="7" t="s">
        <v>76</v>
      </c>
      <c r="CP16" s="7"/>
      <c r="CQ16" s="7"/>
      <c r="CR16" s="7"/>
      <c r="CS16" s="7" t="s">
        <v>77</v>
      </c>
      <c r="CT16" s="7"/>
      <c r="CU16" s="7"/>
      <c r="CV16" s="7"/>
      <c r="CW16" s="7"/>
      <c r="CX16" s="7"/>
      <c r="CY16" s="10">
        <f t="shared" ref="CY16:CY19" si="46">COUNTIF(H16:CX16,"РУС")</f>
        <v>4</v>
      </c>
      <c r="CZ16" s="12">
        <f t="shared" ref="CZ16:CZ19" si="47">COUNTIF(H16:CX16,"МАТ")</f>
        <v>0</v>
      </c>
      <c r="DA16" s="10">
        <f t="shared" ref="DA16:DA19" si="48">COUNTIF(H16:CX16,"АЛГ")</f>
        <v>0</v>
      </c>
      <c r="DB16" s="10">
        <f t="shared" ref="DB16:DB19" si="49">COUNTIF(H16:CX16,"ГЕМ")</f>
        <v>0</v>
      </c>
      <c r="DC16" s="10">
        <f t="shared" ref="DC16:DC19" si="50">COUNTIF(H16:CX16,"ВИС")</f>
        <v>0</v>
      </c>
      <c r="DD16" s="10">
        <f t="shared" ref="DD16:DD19" si="51">COUNTIF(H16:CX16,"БИО")</f>
        <v>0</v>
      </c>
      <c r="DE16" s="10">
        <f t="shared" ref="DE16:DE19" si="52">COUNTIF(H16:CX16,"ГЕО")</f>
        <v>0</v>
      </c>
      <c r="DF16" s="10">
        <f t="shared" ref="DF16:DF19" si="53">COUNTIF(H16:CX16,"ИНФ")</f>
        <v>0</v>
      </c>
      <c r="DG16" s="10">
        <f t="shared" ref="DG16:DG19" si="54">COUNTIF(H16:CX16,"ИСТ")</f>
        <v>0</v>
      </c>
      <c r="DH16" s="10">
        <f t="shared" ref="DH16:DH19" si="55">COUNTIF(H16:CX16,"ЛИТ")</f>
        <v>1</v>
      </c>
      <c r="DI16" s="10">
        <f t="shared" ref="DI16:DI19" si="56">COUNTIF(H16:CX16,"ОБЩ")</f>
        <v>0</v>
      </c>
      <c r="DJ16" s="10">
        <f t="shared" ref="DJ16:DJ19" si="57">COUNTIF(H16:CX16,"ФИЗ")</f>
        <v>0</v>
      </c>
      <c r="DK16" s="10">
        <f t="shared" ref="DK16:DK19" si="58">COUNTIF(H16:CX16,"ХИМ")</f>
        <v>0</v>
      </c>
      <c r="DL16" s="10">
        <f t="shared" si="19"/>
        <v>4</v>
      </c>
      <c r="DM16" s="10">
        <f t="shared" ref="DM16:DM19" si="59">COUNTIF(H16:CX16,"НЕМ")</f>
        <v>0</v>
      </c>
      <c r="DN16" s="10">
        <f t="shared" ref="DN16:DN19" si="60">COUNTIF(H16:CX16,"ФРА")</f>
        <v>0</v>
      </c>
      <c r="DO16" s="10">
        <f t="shared" ref="DO16:DO19" si="61">COUNTIF(H16:CX16,"ОКР")</f>
        <v>0</v>
      </c>
      <c r="DP16" s="10">
        <f t="shared" ref="DP16:DP19" si="62">COUNTIF(H16:CX16,"ИЗО")</f>
        <v>0</v>
      </c>
      <c r="DQ16" s="10">
        <f t="shared" ref="DQ16:DQ19" si="63">COUNTIF(H16:CX16,"КУБ")</f>
        <v>0</v>
      </c>
      <c r="DR16" s="10">
        <f t="shared" ref="DR16:DR19" si="64">COUNTIF(H16:CX16,"МУЗ")</f>
        <v>0</v>
      </c>
      <c r="DS16" s="10">
        <f t="shared" ref="DS16:DS19" si="65">COUNTIF(H16:CX16,"ОБЗ")</f>
        <v>0</v>
      </c>
      <c r="DT16" s="10">
        <f t="shared" ref="DT16:DT19" si="66">COUNTIF(H16:CX16,"ТЕХ")</f>
        <v>0</v>
      </c>
      <c r="DU16" s="10">
        <f t="shared" ref="DU16:DU19" si="67">COUNTIF(H16:CX16,"ФЗР")</f>
        <v>0</v>
      </c>
    </row>
    <row r="17" spans="1:125" ht="18" customHeight="1" x14ac:dyDescent="0.25">
      <c r="A17" s="20" t="s">
        <v>6</v>
      </c>
      <c r="B17" s="19" t="s">
        <v>7</v>
      </c>
      <c r="C17" s="41"/>
      <c r="D17" s="41"/>
      <c r="E17" s="41"/>
      <c r="G17" s="31" t="s">
        <v>36</v>
      </c>
      <c r="H17" s="7"/>
      <c r="I17" s="7"/>
      <c r="J17" s="38"/>
      <c r="K17" s="38"/>
      <c r="L17" s="38"/>
      <c r="M17" s="38"/>
      <c r="N17" s="38"/>
      <c r="O17" s="38"/>
      <c r="P17" s="38"/>
      <c r="Q17" s="38" t="s">
        <v>76</v>
      </c>
      <c r="R17" s="38"/>
      <c r="S17" s="38"/>
      <c r="T17" s="38"/>
      <c r="U17" s="38"/>
      <c r="V17" s="39"/>
      <c r="W17" s="38"/>
      <c r="X17" s="7"/>
      <c r="Y17" s="7"/>
      <c r="Z17" s="7"/>
      <c r="AA17" s="8" t="s">
        <v>11</v>
      </c>
      <c r="AB17" s="7"/>
      <c r="AC17" s="8"/>
      <c r="AD17" s="7"/>
      <c r="AE17" s="7"/>
      <c r="AF17" s="8"/>
      <c r="AG17" s="7"/>
      <c r="AH17" s="7"/>
      <c r="AI17" s="7"/>
      <c r="AJ17" s="7"/>
      <c r="AK17" s="7"/>
      <c r="AL17" s="7"/>
      <c r="AM17" s="7" t="s">
        <v>76</v>
      </c>
      <c r="AN17" s="7"/>
      <c r="AO17" s="7"/>
      <c r="AP17" s="7"/>
      <c r="AQ17" s="7"/>
      <c r="AR17" s="7"/>
      <c r="AS17" s="7"/>
      <c r="AT17" s="7" t="s">
        <v>11</v>
      </c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 t="s">
        <v>11</v>
      </c>
      <c r="BO17" s="7"/>
      <c r="BP17" s="7"/>
      <c r="BQ17" s="7"/>
      <c r="BR17" s="7"/>
      <c r="BS17" s="7"/>
      <c r="BT17" s="7"/>
      <c r="BU17" s="7"/>
      <c r="BV17" s="7"/>
      <c r="BW17" s="7" t="s">
        <v>76</v>
      </c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 t="s">
        <v>11</v>
      </c>
      <c r="CK17" s="7"/>
      <c r="CL17" s="7"/>
      <c r="CM17" s="7"/>
      <c r="CN17" s="7"/>
      <c r="CO17" s="7" t="s">
        <v>76</v>
      </c>
      <c r="CP17" s="7"/>
      <c r="CQ17" s="7"/>
      <c r="CR17" s="7"/>
      <c r="CS17" s="7" t="s">
        <v>77</v>
      </c>
      <c r="CT17" s="7"/>
      <c r="CU17" s="7"/>
      <c r="CV17" s="7"/>
      <c r="CW17" s="7"/>
      <c r="CX17" s="7"/>
      <c r="CY17" s="10">
        <f t="shared" si="46"/>
        <v>4</v>
      </c>
      <c r="CZ17" s="12">
        <f t="shared" si="47"/>
        <v>0</v>
      </c>
      <c r="DA17" s="10">
        <f t="shared" si="48"/>
        <v>0</v>
      </c>
      <c r="DB17" s="10">
        <f t="shared" si="49"/>
        <v>0</v>
      </c>
      <c r="DC17" s="10">
        <f t="shared" si="50"/>
        <v>0</v>
      </c>
      <c r="DD17" s="10">
        <f t="shared" si="51"/>
        <v>0</v>
      </c>
      <c r="DE17" s="10">
        <f t="shared" si="52"/>
        <v>0</v>
      </c>
      <c r="DF17" s="10">
        <f t="shared" si="53"/>
        <v>0</v>
      </c>
      <c r="DG17" s="10">
        <f t="shared" si="54"/>
        <v>0</v>
      </c>
      <c r="DH17" s="10">
        <f t="shared" si="55"/>
        <v>1</v>
      </c>
      <c r="DI17" s="10">
        <f t="shared" si="56"/>
        <v>0</v>
      </c>
      <c r="DJ17" s="10">
        <f t="shared" si="57"/>
        <v>0</v>
      </c>
      <c r="DK17" s="10">
        <f t="shared" si="58"/>
        <v>0</v>
      </c>
      <c r="DL17" s="10">
        <f t="shared" si="19"/>
        <v>4</v>
      </c>
      <c r="DM17" s="10">
        <f t="shared" si="59"/>
        <v>0</v>
      </c>
      <c r="DN17" s="10">
        <f t="shared" si="60"/>
        <v>0</v>
      </c>
      <c r="DO17" s="10">
        <f t="shared" si="61"/>
        <v>0</v>
      </c>
      <c r="DP17" s="10">
        <f t="shared" si="62"/>
        <v>0</v>
      </c>
      <c r="DQ17" s="10">
        <f t="shared" si="63"/>
        <v>0</v>
      </c>
      <c r="DR17" s="10">
        <f t="shared" si="64"/>
        <v>0</v>
      </c>
      <c r="DS17" s="10">
        <f t="shared" si="65"/>
        <v>0</v>
      </c>
      <c r="DT17" s="10">
        <f t="shared" si="66"/>
        <v>0</v>
      </c>
      <c r="DU17" s="10">
        <f t="shared" si="67"/>
        <v>0</v>
      </c>
    </row>
    <row r="18" spans="1:125" ht="18" customHeight="1" x14ac:dyDescent="0.25">
      <c r="A18" s="20" t="s">
        <v>16</v>
      </c>
      <c r="B18" s="19" t="s">
        <v>9</v>
      </c>
      <c r="C18" s="41"/>
      <c r="D18" s="41"/>
      <c r="E18" s="41"/>
      <c r="G18" s="30" t="s">
        <v>39</v>
      </c>
      <c r="H18" s="7"/>
      <c r="I18" s="7"/>
      <c r="J18" s="38"/>
      <c r="K18" s="38"/>
      <c r="L18" s="38"/>
      <c r="M18" s="38"/>
      <c r="N18" s="38"/>
      <c r="O18" s="38"/>
      <c r="P18" s="38" t="s">
        <v>76</v>
      </c>
      <c r="Q18" s="38"/>
      <c r="S18" s="38"/>
      <c r="T18" s="38"/>
      <c r="U18" s="38"/>
      <c r="V18" s="38"/>
      <c r="W18" s="40"/>
      <c r="X18" s="7"/>
      <c r="Y18" s="7"/>
      <c r="Z18" s="7"/>
      <c r="AA18" s="7"/>
      <c r="AB18" s="8" t="s">
        <v>11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 t="s">
        <v>76</v>
      </c>
      <c r="AO18" s="7"/>
      <c r="AP18" s="7"/>
      <c r="AQ18" s="7"/>
      <c r="AR18" s="13"/>
      <c r="AS18" s="7"/>
      <c r="AT18" s="7"/>
      <c r="AU18" s="7"/>
      <c r="AV18" s="7" t="s">
        <v>11</v>
      </c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 t="s">
        <v>76</v>
      </c>
      <c r="BL18" s="7"/>
      <c r="BM18" s="7"/>
      <c r="BN18" s="7"/>
      <c r="BO18" s="7"/>
      <c r="BP18" s="7"/>
      <c r="BQ18" s="7" t="s">
        <v>11</v>
      </c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 t="s">
        <v>76</v>
      </c>
      <c r="CI18" s="7" t="s">
        <v>11</v>
      </c>
      <c r="CJ18" s="7"/>
      <c r="CK18" s="7"/>
      <c r="CL18" s="7"/>
      <c r="CM18" s="13"/>
      <c r="CN18" s="7"/>
      <c r="CO18" s="7"/>
      <c r="CP18" s="7"/>
      <c r="CQ18" s="7"/>
      <c r="CR18" s="7"/>
      <c r="CS18" s="7"/>
      <c r="CT18" s="7" t="s">
        <v>77</v>
      </c>
      <c r="CU18" s="7"/>
      <c r="CV18" s="7"/>
      <c r="CW18" s="7"/>
      <c r="CX18" s="7"/>
      <c r="CY18" s="10">
        <f t="shared" si="46"/>
        <v>4</v>
      </c>
      <c r="CZ18" s="12">
        <f t="shared" si="47"/>
        <v>0</v>
      </c>
      <c r="DA18" s="10">
        <f t="shared" si="48"/>
        <v>0</v>
      </c>
      <c r="DB18" s="10">
        <f t="shared" si="49"/>
        <v>0</v>
      </c>
      <c r="DC18" s="10">
        <f t="shared" si="50"/>
        <v>0</v>
      </c>
      <c r="DD18" s="10">
        <f t="shared" si="51"/>
        <v>0</v>
      </c>
      <c r="DE18" s="10">
        <f t="shared" si="52"/>
        <v>0</v>
      </c>
      <c r="DF18" s="10">
        <f t="shared" si="53"/>
        <v>0</v>
      </c>
      <c r="DG18" s="10">
        <f t="shared" si="54"/>
        <v>0</v>
      </c>
      <c r="DH18" s="10">
        <f t="shared" si="55"/>
        <v>1</v>
      </c>
      <c r="DI18" s="10">
        <f t="shared" si="56"/>
        <v>0</v>
      </c>
      <c r="DJ18" s="10">
        <f t="shared" si="57"/>
        <v>0</v>
      </c>
      <c r="DK18" s="10">
        <f t="shared" si="58"/>
        <v>0</v>
      </c>
      <c r="DL18" s="10">
        <f t="shared" ref="DL18:DL19" si="68">COUNTIF(H18:CX18,"АНГ")</f>
        <v>4</v>
      </c>
      <c r="DM18" s="10">
        <f t="shared" si="59"/>
        <v>0</v>
      </c>
      <c r="DN18" s="10">
        <f t="shared" si="60"/>
        <v>0</v>
      </c>
      <c r="DO18" s="10">
        <f t="shared" si="61"/>
        <v>0</v>
      </c>
      <c r="DP18" s="10">
        <f t="shared" si="62"/>
        <v>0</v>
      </c>
      <c r="DQ18" s="10">
        <f t="shared" si="63"/>
        <v>0</v>
      </c>
      <c r="DR18" s="10">
        <f t="shared" si="64"/>
        <v>0</v>
      </c>
      <c r="DS18" s="10">
        <f t="shared" si="65"/>
        <v>0</v>
      </c>
      <c r="DT18" s="10">
        <f t="shared" si="66"/>
        <v>0</v>
      </c>
      <c r="DU18" s="10">
        <f t="shared" si="67"/>
        <v>0</v>
      </c>
    </row>
    <row r="19" spans="1:125" ht="18" customHeight="1" x14ac:dyDescent="0.25">
      <c r="A19" s="20" t="s">
        <v>56</v>
      </c>
      <c r="B19" s="19" t="s">
        <v>22</v>
      </c>
      <c r="C19" s="18"/>
      <c r="D19" s="18"/>
      <c r="E19" s="18"/>
      <c r="G19" s="30" t="s">
        <v>42</v>
      </c>
      <c r="H19" s="7"/>
      <c r="I19" s="7"/>
      <c r="J19" s="38"/>
      <c r="K19" s="38"/>
      <c r="L19" s="38"/>
      <c r="M19" s="38"/>
      <c r="N19" s="38"/>
      <c r="O19" s="38"/>
      <c r="P19" s="38" t="s">
        <v>76</v>
      </c>
      <c r="Q19" s="38"/>
      <c r="S19" s="38"/>
      <c r="T19" s="38"/>
      <c r="U19" s="38"/>
      <c r="V19" s="38"/>
      <c r="W19" s="40"/>
      <c r="X19" s="7"/>
      <c r="Y19" s="7"/>
      <c r="Z19" s="7" t="s">
        <v>11</v>
      </c>
      <c r="AA19" s="7"/>
      <c r="AB19" s="8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 t="s">
        <v>76</v>
      </c>
      <c r="AO19" s="7"/>
      <c r="AP19" s="7"/>
      <c r="AQ19" s="7"/>
      <c r="AR19" s="13"/>
      <c r="AS19" s="7"/>
      <c r="AT19" s="7" t="s">
        <v>11</v>
      </c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 t="s">
        <v>76</v>
      </c>
      <c r="BL19" s="7"/>
      <c r="BM19" s="7"/>
      <c r="BN19" s="7" t="s">
        <v>11</v>
      </c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 t="s">
        <v>11</v>
      </c>
      <c r="CG19" s="7"/>
      <c r="CH19" s="7" t="s">
        <v>76</v>
      </c>
      <c r="CI19" s="7"/>
      <c r="CJ19" s="7"/>
      <c r="CK19" s="7"/>
      <c r="CL19" s="7"/>
      <c r="CM19" s="13"/>
      <c r="CN19" s="7"/>
      <c r="CO19" s="7"/>
      <c r="CP19" s="7"/>
      <c r="CQ19" s="7"/>
      <c r="CR19" s="7"/>
      <c r="CS19" s="7"/>
      <c r="CT19" s="7" t="s">
        <v>77</v>
      </c>
      <c r="CU19" s="7"/>
      <c r="CV19" s="7"/>
      <c r="CW19" s="7"/>
      <c r="CX19" s="7"/>
      <c r="CY19" s="10">
        <f t="shared" si="46"/>
        <v>4</v>
      </c>
      <c r="CZ19" s="12">
        <f t="shared" si="47"/>
        <v>0</v>
      </c>
      <c r="DA19" s="10">
        <f t="shared" si="48"/>
        <v>0</v>
      </c>
      <c r="DB19" s="10">
        <f t="shared" si="49"/>
        <v>0</v>
      </c>
      <c r="DC19" s="10">
        <f t="shared" si="50"/>
        <v>0</v>
      </c>
      <c r="DD19" s="10">
        <f t="shared" si="51"/>
        <v>0</v>
      </c>
      <c r="DE19" s="10">
        <f t="shared" si="52"/>
        <v>0</v>
      </c>
      <c r="DF19" s="10">
        <f t="shared" si="53"/>
        <v>0</v>
      </c>
      <c r="DG19" s="10">
        <f t="shared" si="54"/>
        <v>0</v>
      </c>
      <c r="DH19" s="10">
        <f t="shared" si="55"/>
        <v>1</v>
      </c>
      <c r="DI19" s="10">
        <f t="shared" si="56"/>
        <v>0</v>
      </c>
      <c r="DJ19" s="10">
        <f t="shared" si="57"/>
        <v>0</v>
      </c>
      <c r="DK19" s="10">
        <f t="shared" si="58"/>
        <v>0</v>
      </c>
      <c r="DL19" s="10">
        <f t="shared" si="68"/>
        <v>4</v>
      </c>
      <c r="DM19" s="10">
        <f t="shared" si="59"/>
        <v>0</v>
      </c>
      <c r="DN19" s="10">
        <f t="shared" si="60"/>
        <v>0</v>
      </c>
      <c r="DO19" s="10">
        <f t="shared" si="61"/>
        <v>0</v>
      </c>
      <c r="DP19" s="10">
        <f t="shared" si="62"/>
        <v>0</v>
      </c>
      <c r="DQ19" s="10">
        <f t="shared" si="63"/>
        <v>0</v>
      </c>
      <c r="DR19" s="10">
        <f t="shared" si="64"/>
        <v>0</v>
      </c>
      <c r="DS19" s="10">
        <f t="shared" si="65"/>
        <v>0</v>
      </c>
      <c r="DT19" s="10">
        <f t="shared" si="66"/>
        <v>0</v>
      </c>
      <c r="DU19" s="10">
        <f t="shared" si="67"/>
        <v>0</v>
      </c>
    </row>
    <row r="20" spans="1:125" ht="18" customHeight="1" x14ac:dyDescent="0.3">
      <c r="A20" s="20" t="s">
        <v>57</v>
      </c>
      <c r="B20" s="19" t="s">
        <v>58</v>
      </c>
      <c r="C20" s="18"/>
      <c r="D20" s="18"/>
      <c r="E20" s="18"/>
      <c r="G20" s="49" t="s">
        <v>47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 t="s">
        <v>76</v>
      </c>
      <c r="W20" s="7" t="s">
        <v>11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 t="s">
        <v>76</v>
      </c>
      <c r="AP20" s="7"/>
      <c r="AQ20" s="7"/>
      <c r="AR20" s="7"/>
      <c r="AS20" s="7"/>
      <c r="AT20" s="7" t="s">
        <v>11</v>
      </c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 t="s">
        <v>11</v>
      </c>
      <c r="BP20" s="7"/>
      <c r="BQ20" s="7"/>
      <c r="BR20" s="7"/>
      <c r="BS20" s="7"/>
      <c r="BT20" s="7"/>
      <c r="BU20" s="7"/>
      <c r="BV20" s="7" t="s">
        <v>79</v>
      </c>
      <c r="BW20" s="7"/>
      <c r="BX20" s="7"/>
      <c r="BY20" s="7"/>
      <c r="BZ20" s="7"/>
      <c r="CA20" s="7"/>
      <c r="CB20" s="7"/>
      <c r="CC20" s="7" t="s">
        <v>80</v>
      </c>
      <c r="CD20" s="7"/>
      <c r="CE20" s="7"/>
      <c r="CF20" s="7"/>
      <c r="CG20" s="7"/>
      <c r="CH20" s="7"/>
      <c r="CI20" s="7"/>
      <c r="CJ20" s="7" t="s">
        <v>11</v>
      </c>
      <c r="CK20" s="7" t="s">
        <v>76</v>
      </c>
      <c r="CL20" s="7"/>
      <c r="CM20" s="7"/>
      <c r="CN20" s="7"/>
      <c r="CO20" s="7"/>
      <c r="CP20" s="7"/>
      <c r="CQ20" s="7"/>
      <c r="CR20" s="7"/>
      <c r="CS20" s="7"/>
      <c r="CT20" s="7" t="s">
        <v>77</v>
      </c>
      <c r="CU20" s="7"/>
      <c r="CV20" s="7"/>
      <c r="CW20" s="7"/>
      <c r="CX20" s="7"/>
      <c r="CY20" s="48">
        <f t="shared" ref="CY20:CY25" si="69">COUNTIF(H20:CX20,"РУС")</f>
        <v>3</v>
      </c>
      <c r="CZ20" s="48">
        <f t="shared" ref="CZ20:CZ25" si="70">COUNTIF(H20:CX20,"МАТ")</f>
        <v>0</v>
      </c>
      <c r="DA20" s="48">
        <f t="shared" ref="DA20:DA25" si="71">COUNTIF(H20:CX20,"АЛГ")</f>
        <v>0</v>
      </c>
      <c r="DB20" s="48">
        <f t="shared" ref="DB20:DB25" si="72">COUNTIF(H20:CX20,"ГЕМ")</f>
        <v>0</v>
      </c>
      <c r="DC20" s="48">
        <f t="shared" ref="DC20:DC25" si="73">COUNTIF(H20:CX20,"ВИС")</f>
        <v>0</v>
      </c>
      <c r="DD20" s="48">
        <f t="shared" ref="DD20:DD25" si="74">COUNTIF(H20:CX20,"БИО")</f>
        <v>0</v>
      </c>
      <c r="DE20" s="48">
        <f t="shared" ref="DE20:DE25" si="75">COUNTIF(H20:CX20,"ГЕО")</f>
        <v>0</v>
      </c>
      <c r="DF20" s="48">
        <f t="shared" ref="DF20:DF25" si="76">COUNTIF(H20:CX20,"ИНФ")</f>
        <v>1</v>
      </c>
      <c r="DG20" s="48">
        <f t="shared" ref="DG20:DG25" si="77">COUNTIF(H20:CX20,"ИСТ")</f>
        <v>0</v>
      </c>
      <c r="DH20" s="48">
        <f t="shared" ref="DH20:DH25" si="78">COUNTIF(H20:CX20,"ЛИТ")</f>
        <v>1</v>
      </c>
      <c r="DI20" s="48">
        <f t="shared" ref="DI20:DI25" si="79">COUNTIF(H20:CX20,"ОБЩ")</f>
        <v>0</v>
      </c>
      <c r="DJ20" s="48">
        <f t="shared" ref="DJ20:DJ25" si="80">COUNTIF(H20:CX20,"ФИЗ")</f>
        <v>1</v>
      </c>
      <c r="DK20" s="48">
        <f t="shared" ref="DK20:DK25" si="81">COUNTIF(H20:CX20,"ХИМ")</f>
        <v>0</v>
      </c>
      <c r="DL20" s="10">
        <f t="shared" ref="DL20:DL25" si="82">COUNTIF(H20:CX20,"АНГ")</f>
        <v>4</v>
      </c>
      <c r="DM20" s="48">
        <f t="shared" ref="DM20:DM25" si="83">COUNTIF(H20:CX20,"НЕМ")</f>
        <v>0</v>
      </c>
      <c r="DN20" s="48">
        <f t="shared" ref="DN20:DN25" si="84">COUNTIF(H20:CX20,"ФРА")</f>
        <v>0</v>
      </c>
      <c r="DO20" s="48">
        <f t="shared" ref="DO20:DO25" si="85">COUNTIF(H20:CX20,"ОКР")</f>
        <v>0</v>
      </c>
      <c r="DP20" s="48">
        <f t="shared" ref="DP20:DP25" si="86">COUNTIF(H20:CX20,"ИЗО")</f>
        <v>0</v>
      </c>
      <c r="DQ20" s="48">
        <f t="shared" ref="DQ20:DQ25" si="87">COUNTIF(H20:CX20,"КУБ")</f>
        <v>0</v>
      </c>
      <c r="DR20" s="48">
        <f t="shared" ref="DR20:DR25" si="88">COUNTIF(H20:CX20,"МУЗ")</f>
        <v>0</v>
      </c>
      <c r="DS20" s="48">
        <f t="shared" ref="DS20:DS25" si="89">COUNTIF(H20:CX20,"ОБЗ")</f>
        <v>0</v>
      </c>
      <c r="DT20" s="48">
        <f t="shared" ref="DT20:DT25" si="90">COUNTIF(H20:CX20,"ТЕХ")</f>
        <v>0</v>
      </c>
      <c r="DU20" s="52">
        <f t="shared" ref="DU20:DU25" si="91">COUNTIF(H20:CX20,"ФЗР")</f>
        <v>0</v>
      </c>
    </row>
    <row r="21" spans="1:125" ht="18" customHeight="1" x14ac:dyDescent="0.25">
      <c r="A21" s="20" t="s">
        <v>69</v>
      </c>
      <c r="B21" s="19" t="s">
        <v>72</v>
      </c>
      <c r="C21" s="18"/>
      <c r="D21" s="18"/>
      <c r="E21" s="18"/>
      <c r="G21" s="49" t="s">
        <v>48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 t="s">
        <v>76</v>
      </c>
      <c r="W21" s="7"/>
      <c r="X21" s="7"/>
      <c r="Y21" s="7"/>
      <c r="Z21" s="7" t="s">
        <v>11</v>
      </c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47" t="s">
        <v>76</v>
      </c>
      <c r="AP21" s="7"/>
      <c r="AQ21" s="7"/>
      <c r="AR21" s="7"/>
      <c r="AS21" s="7"/>
      <c r="AT21" s="7"/>
      <c r="AU21" s="7"/>
      <c r="AV21" s="7" t="s">
        <v>11</v>
      </c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 t="s">
        <v>11</v>
      </c>
      <c r="BR21" s="7"/>
      <c r="BS21" s="7"/>
      <c r="BT21" s="7"/>
      <c r="BU21" s="7"/>
      <c r="BV21" s="7" t="s">
        <v>79</v>
      </c>
      <c r="BW21" s="7"/>
      <c r="BX21" s="7"/>
      <c r="BY21" s="7"/>
      <c r="BZ21" s="7"/>
      <c r="CA21" s="7"/>
      <c r="CB21" s="7"/>
      <c r="CC21" s="7"/>
      <c r="CD21" s="7" t="s">
        <v>80</v>
      </c>
      <c r="CE21" s="7"/>
      <c r="CF21" s="7"/>
      <c r="CG21" s="7"/>
      <c r="CH21" s="7"/>
      <c r="CI21" s="7"/>
      <c r="CJ21" s="7"/>
      <c r="CK21" s="7" t="s">
        <v>76</v>
      </c>
      <c r="CL21" s="7"/>
      <c r="CM21" s="7"/>
      <c r="CN21" s="7"/>
      <c r="CO21" s="7" t="s">
        <v>11</v>
      </c>
      <c r="CP21" s="7"/>
      <c r="CQ21" s="7"/>
      <c r="CR21" s="7"/>
      <c r="CS21" s="7"/>
      <c r="CT21" s="7" t="s">
        <v>77</v>
      </c>
      <c r="CU21" s="7"/>
      <c r="CV21" s="7"/>
      <c r="CW21" s="7"/>
      <c r="CX21" s="7"/>
      <c r="CY21" s="32">
        <f t="shared" si="69"/>
        <v>3</v>
      </c>
      <c r="CZ21" s="32">
        <f t="shared" si="70"/>
        <v>0</v>
      </c>
      <c r="DA21" s="32">
        <f t="shared" si="71"/>
        <v>0</v>
      </c>
      <c r="DB21" s="32">
        <f t="shared" si="72"/>
        <v>0</v>
      </c>
      <c r="DC21" s="32">
        <f t="shared" si="73"/>
        <v>0</v>
      </c>
      <c r="DD21" s="32">
        <f t="shared" si="74"/>
        <v>0</v>
      </c>
      <c r="DE21" s="32">
        <f t="shared" si="75"/>
        <v>0</v>
      </c>
      <c r="DF21" s="32">
        <f t="shared" si="76"/>
        <v>1</v>
      </c>
      <c r="DG21" s="32">
        <f t="shared" si="77"/>
        <v>0</v>
      </c>
      <c r="DH21" s="32">
        <f t="shared" si="78"/>
        <v>1</v>
      </c>
      <c r="DI21" s="32">
        <f t="shared" si="79"/>
        <v>0</v>
      </c>
      <c r="DJ21" s="32">
        <f t="shared" si="80"/>
        <v>1</v>
      </c>
      <c r="DK21" s="32">
        <f t="shared" si="81"/>
        <v>0</v>
      </c>
      <c r="DL21" s="10">
        <f t="shared" si="82"/>
        <v>4</v>
      </c>
      <c r="DM21" s="32">
        <f t="shared" si="83"/>
        <v>0</v>
      </c>
      <c r="DN21" s="32">
        <f t="shared" si="84"/>
        <v>0</v>
      </c>
      <c r="DO21" s="27">
        <f t="shared" si="85"/>
        <v>0</v>
      </c>
      <c r="DP21" s="27">
        <f t="shared" si="86"/>
        <v>0</v>
      </c>
      <c r="DQ21" s="27">
        <f t="shared" si="87"/>
        <v>0</v>
      </c>
      <c r="DR21" s="27">
        <f t="shared" si="88"/>
        <v>0</v>
      </c>
      <c r="DS21" s="27">
        <f t="shared" si="89"/>
        <v>0</v>
      </c>
      <c r="DT21" s="27">
        <f t="shared" si="90"/>
        <v>0</v>
      </c>
      <c r="DU21" s="32">
        <f t="shared" si="91"/>
        <v>0</v>
      </c>
    </row>
    <row r="22" spans="1:125" ht="18" customHeight="1" x14ac:dyDescent="0.3">
      <c r="A22" s="20" t="s">
        <v>27</v>
      </c>
      <c r="B22" s="19" t="s">
        <v>28</v>
      </c>
      <c r="C22" s="18"/>
      <c r="D22" s="18"/>
      <c r="E22" s="18"/>
      <c r="F22" s="1" t="s">
        <v>18</v>
      </c>
      <c r="G22" s="49" t="s">
        <v>49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 t="s">
        <v>76</v>
      </c>
      <c r="X22" s="7"/>
      <c r="Y22" s="7"/>
      <c r="Z22" s="7" t="s">
        <v>11</v>
      </c>
      <c r="AA22" s="7"/>
      <c r="AB22" s="7"/>
      <c r="AC22" s="7"/>
      <c r="AD22" s="7"/>
      <c r="AE22" s="7"/>
      <c r="AF22" s="7"/>
      <c r="AG22" s="7"/>
      <c r="AH22" s="7"/>
      <c r="AI22" s="7" t="s">
        <v>11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 t="s">
        <v>76</v>
      </c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 t="s">
        <v>11</v>
      </c>
      <c r="BI22" s="7"/>
      <c r="BJ22" s="7"/>
      <c r="BK22" s="7" t="s">
        <v>78</v>
      </c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 t="s">
        <v>79</v>
      </c>
      <c r="BX22" s="7"/>
      <c r="BY22" s="7"/>
      <c r="BZ22" s="7"/>
      <c r="CA22" s="7"/>
      <c r="CB22" s="7" t="s">
        <v>76</v>
      </c>
      <c r="CC22" s="7"/>
      <c r="CD22" s="7"/>
      <c r="CE22" s="7"/>
      <c r="CF22" s="7" t="s">
        <v>11</v>
      </c>
      <c r="CG22" s="7"/>
      <c r="CH22" s="7"/>
      <c r="CI22" s="7"/>
      <c r="CJ22" s="7"/>
      <c r="CK22" s="7"/>
      <c r="CL22" s="7"/>
      <c r="CM22" s="7" t="s">
        <v>80</v>
      </c>
      <c r="CN22" s="7"/>
      <c r="CO22" s="7"/>
      <c r="CP22" s="7"/>
      <c r="CQ22" s="7"/>
      <c r="CR22" s="7"/>
      <c r="CS22" s="7"/>
      <c r="CT22" s="7"/>
      <c r="CU22" s="7" t="s">
        <v>77</v>
      </c>
      <c r="CV22" s="7"/>
      <c r="CW22" s="7"/>
      <c r="CX22" s="7"/>
      <c r="CY22" s="48">
        <f t="shared" si="69"/>
        <v>3</v>
      </c>
      <c r="CZ22" s="48">
        <f t="shared" si="70"/>
        <v>0</v>
      </c>
      <c r="DA22" s="48">
        <f t="shared" si="71"/>
        <v>0</v>
      </c>
      <c r="DB22" s="48">
        <f t="shared" si="72"/>
        <v>0</v>
      </c>
      <c r="DC22" s="48">
        <f t="shared" si="73"/>
        <v>0</v>
      </c>
      <c r="DD22" s="48">
        <f t="shared" si="74"/>
        <v>0</v>
      </c>
      <c r="DE22" s="48">
        <f t="shared" si="75"/>
        <v>0</v>
      </c>
      <c r="DF22" s="48">
        <f t="shared" si="76"/>
        <v>1</v>
      </c>
      <c r="DG22" s="48">
        <f t="shared" si="77"/>
        <v>0</v>
      </c>
      <c r="DH22" s="48">
        <f t="shared" si="78"/>
        <v>1</v>
      </c>
      <c r="DI22" s="48">
        <f t="shared" si="79"/>
        <v>0</v>
      </c>
      <c r="DJ22" s="48">
        <f t="shared" si="80"/>
        <v>1</v>
      </c>
      <c r="DK22" s="48">
        <f t="shared" si="81"/>
        <v>1</v>
      </c>
      <c r="DL22" s="10">
        <f t="shared" si="82"/>
        <v>4</v>
      </c>
      <c r="DM22" s="48">
        <f t="shared" si="83"/>
        <v>0</v>
      </c>
      <c r="DN22" s="48">
        <f t="shared" si="84"/>
        <v>0</v>
      </c>
      <c r="DO22" s="48">
        <f t="shared" si="85"/>
        <v>0</v>
      </c>
      <c r="DP22" s="48">
        <f t="shared" si="86"/>
        <v>0</v>
      </c>
      <c r="DQ22" s="48">
        <f t="shared" si="87"/>
        <v>0</v>
      </c>
      <c r="DR22" s="48">
        <f t="shared" si="88"/>
        <v>0</v>
      </c>
      <c r="DS22" s="48">
        <f t="shared" si="89"/>
        <v>0</v>
      </c>
      <c r="DT22" s="48">
        <f t="shared" si="90"/>
        <v>0</v>
      </c>
      <c r="DU22" s="52">
        <f t="shared" si="91"/>
        <v>0</v>
      </c>
    </row>
    <row r="23" spans="1:125" ht="18" customHeight="1" x14ac:dyDescent="0.3">
      <c r="A23" s="20" t="s">
        <v>13</v>
      </c>
      <c r="B23" s="19" t="s">
        <v>14</v>
      </c>
      <c r="C23" s="18"/>
      <c r="D23" s="18"/>
      <c r="E23" s="18"/>
      <c r="F23" s="1"/>
      <c r="G23" s="49" t="s">
        <v>50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 t="s">
        <v>76</v>
      </c>
      <c r="X23" s="7"/>
      <c r="Y23" s="7"/>
      <c r="Z23" s="7" t="s">
        <v>11</v>
      </c>
      <c r="AA23" s="7"/>
      <c r="AB23" s="7"/>
      <c r="AC23" s="7"/>
      <c r="AD23" s="7"/>
      <c r="AE23" s="7"/>
      <c r="AF23" s="7"/>
      <c r="AG23" s="7"/>
      <c r="AH23" s="7"/>
      <c r="AI23" s="7" t="s">
        <v>11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 t="s">
        <v>76</v>
      </c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 t="s">
        <v>11</v>
      </c>
      <c r="BI23" s="7"/>
      <c r="BJ23" s="7"/>
      <c r="BK23" s="7" t="s">
        <v>78</v>
      </c>
      <c r="BL23" s="7"/>
      <c r="BM23" s="7"/>
      <c r="BN23" s="7"/>
      <c r="BO23" s="7"/>
      <c r="BP23" s="7"/>
      <c r="BQ23" s="7"/>
      <c r="BR23" s="7"/>
      <c r="BS23" s="7" t="s">
        <v>79</v>
      </c>
      <c r="BT23" s="7"/>
      <c r="BU23" s="7"/>
      <c r="BV23" s="7"/>
      <c r="BW23" s="7"/>
      <c r="BX23" s="7"/>
      <c r="BY23" s="7"/>
      <c r="BZ23" s="7"/>
      <c r="CA23" s="7"/>
      <c r="CB23" s="7" t="s">
        <v>76</v>
      </c>
      <c r="CC23" s="7"/>
      <c r="CD23" s="7" t="s">
        <v>11</v>
      </c>
      <c r="CE23" s="7"/>
      <c r="CF23" s="7"/>
      <c r="CG23" s="7"/>
      <c r="CH23" s="7"/>
      <c r="CI23" s="7"/>
      <c r="CJ23" s="7"/>
      <c r="CK23" s="7"/>
      <c r="CL23" s="7"/>
      <c r="CM23" s="7" t="s">
        <v>80</v>
      </c>
      <c r="CN23" s="7"/>
      <c r="CO23" s="7"/>
      <c r="CP23" s="7"/>
      <c r="CQ23" s="7"/>
      <c r="CR23" s="7"/>
      <c r="CS23" s="7"/>
      <c r="CT23" s="7"/>
      <c r="CU23" s="7" t="s">
        <v>77</v>
      </c>
      <c r="CV23" s="7"/>
      <c r="CW23" s="7"/>
      <c r="CX23" s="7"/>
      <c r="CY23" s="32">
        <f t="shared" si="69"/>
        <v>3</v>
      </c>
      <c r="CZ23" s="32">
        <f t="shared" si="70"/>
        <v>0</v>
      </c>
      <c r="DA23" s="32">
        <f t="shared" si="71"/>
        <v>0</v>
      </c>
      <c r="DB23" s="32">
        <f t="shared" si="72"/>
        <v>0</v>
      </c>
      <c r="DC23" s="32">
        <f t="shared" si="73"/>
        <v>0</v>
      </c>
      <c r="DD23" s="32">
        <f t="shared" si="74"/>
        <v>0</v>
      </c>
      <c r="DE23" s="32">
        <f t="shared" si="75"/>
        <v>0</v>
      </c>
      <c r="DF23" s="32">
        <f t="shared" si="76"/>
        <v>1</v>
      </c>
      <c r="DG23" s="32">
        <f t="shared" si="77"/>
        <v>0</v>
      </c>
      <c r="DH23" s="32">
        <f t="shared" si="78"/>
        <v>1</v>
      </c>
      <c r="DI23" s="32">
        <f t="shared" si="79"/>
        <v>0</v>
      </c>
      <c r="DJ23" s="32">
        <f t="shared" si="80"/>
        <v>1</v>
      </c>
      <c r="DK23" s="32">
        <f t="shared" si="81"/>
        <v>1</v>
      </c>
      <c r="DL23" s="10">
        <f t="shared" si="82"/>
        <v>4</v>
      </c>
      <c r="DM23" s="32">
        <f t="shared" si="83"/>
        <v>0</v>
      </c>
      <c r="DN23" s="32">
        <f t="shared" si="84"/>
        <v>0</v>
      </c>
      <c r="DO23" s="27">
        <f t="shared" si="85"/>
        <v>0</v>
      </c>
      <c r="DP23" s="27">
        <f t="shared" si="86"/>
        <v>0</v>
      </c>
      <c r="DQ23" s="27">
        <f t="shared" si="87"/>
        <v>0</v>
      </c>
      <c r="DR23" s="27">
        <f t="shared" si="88"/>
        <v>0</v>
      </c>
      <c r="DS23" s="27">
        <f t="shared" si="89"/>
        <v>0</v>
      </c>
      <c r="DT23" s="27">
        <f t="shared" si="90"/>
        <v>0</v>
      </c>
      <c r="DU23" s="32">
        <f t="shared" si="91"/>
        <v>0</v>
      </c>
    </row>
    <row r="24" spans="1:125" ht="18" customHeight="1" x14ac:dyDescent="0.25">
      <c r="A24" s="20" t="s">
        <v>4</v>
      </c>
      <c r="B24" s="19" t="s">
        <v>5</v>
      </c>
      <c r="C24" s="18"/>
      <c r="D24" s="18"/>
      <c r="E24" s="18"/>
      <c r="G24" s="49" t="s">
        <v>51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 t="s">
        <v>78</v>
      </c>
      <c r="U24" s="7"/>
      <c r="V24" s="7"/>
      <c r="W24" s="7"/>
      <c r="X24" s="7"/>
      <c r="Y24" s="7"/>
      <c r="Z24" s="7"/>
      <c r="AA24" s="7"/>
      <c r="AB24" s="7" t="s">
        <v>76</v>
      </c>
      <c r="AC24" s="7"/>
      <c r="AD24" s="7"/>
      <c r="AE24" s="7"/>
      <c r="AF24" s="7"/>
      <c r="AG24" s="7"/>
      <c r="AH24" s="7" t="s">
        <v>11</v>
      </c>
      <c r="AI24" s="7"/>
      <c r="AJ24" s="7"/>
      <c r="AK24" s="7"/>
      <c r="AL24" s="7" t="s">
        <v>79</v>
      </c>
      <c r="AM24" s="7"/>
      <c r="AN24" s="7"/>
      <c r="AO24" s="7"/>
      <c r="AP24" s="7"/>
      <c r="AQ24" s="7"/>
      <c r="AR24" s="7"/>
      <c r="AS24" s="7"/>
      <c r="AT24" s="7"/>
      <c r="AU24" s="7" t="s">
        <v>76</v>
      </c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 t="s">
        <v>11</v>
      </c>
      <c r="BH24" s="7" t="s">
        <v>78</v>
      </c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 t="s">
        <v>11</v>
      </c>
      <c r="CD24" s="7"/>
      <c r="CE24" s="7"/>
      <c r="CF24" s="7"/>
      <c r="CG24" s="7"/>
      <c r="CH24" s="7"/>
      <c r="CI24" s="7" t="s">
        <v>76</v>
      </c>
      <c r="CJ24" s="7"/>
      <c r="CK24" s="7" t="s">
        <v>11</v>
      </c>
      <c r="CL24" s="7"/>
      <c r="CM24" s="7"/>
      <c r="CN24" s="7"/>
      <c r="CO24" s="7"/>
      <c r="CP24" s="7"/>
      <c r="CQ24" s="7"/>
      <c r="CR24" s="7"/>
      <c r="CS24" s="7" t="s">
        <v>76</v>
      </c>
      <c r="CT24" s="7" t="s">
        <v>77</v>
      </c>
      <c r="CU24" s="7"/>
      <c r="CV24" s="7"/>
      <c r="CW24" s="7"/>
      <c r="CX24" s="7"/>
      <c r="CY24" s="32">
        <f t="shared" si="69"/>
        <v>4</v>
      </c>
      <c r="CZ24" s="32">
        <f t="shared" si="70"/>
        <v>0</v>
      </c>
      <c r="DA24" s="32">
        <f t="shared" si="71"/>
        <v>0</v>
      </c>
      <c r="DB24" s="32">
        <f t="shared" si="72"/>
        <v>0</v>
      </c>
      <c r="DC24" s="32">
        <f t="shared" si="73"/>
        <v>0</v>
      </c>
      <c r="DD24" s="32">
        <f t="shared" si="74"/>
        <v>0</v>
      </c>
      <c r="DE24" s="32">
        <f t="shared" si="75"/>
        <v>0</v>
      </c>
      <c r="DF24" s="32">
        <f t="shared" si="76"/>
        <v>0</v>
      </c>
      <c r="DG24" s="32">
        <f t="shared" si="77"/>
        <v>0</v>
      </c>
      <c r="DH24" s="32">
        <f t="shared" si="78"/>
        <v>1</v>
      </c>
      <c r="DI24" s="32">
        <f t="shared" si="79"/>
        <v>0</v>
      </c>
      <c r="DJ24" s="32">
        <f t="shared" si="80"/>
        <v>1</v>
      </c>
      <c r="DK24" s="32">
        <f t="shared" si="81"/>
        <v>2</v>
      </c>
      <c r="DL24" s="10">
        <f t="shared" si="82"/>
        <v>4</v>
      </c>
      <c r="DM24" s="32">
        <f t="shared" si="83"/>
        <v>0</v>
      </c>
      <c r="DN24" s="32">
        <f t="shared" si="84"/>
        <v>0</v>
      </c>
      <c r="DO24" s="27">
        <f t="shared" si="85"/>
        <v>0</v>
      </c>
      <c r="DP24" s="27">
        <f t="shared" si="86"/>
        <v>0</v>
      </c>
      <c r="DQ24" s="27">
        <f t="shared" si="87"/>
        <v>0</v>
      </c>
      <c r="DR24" s="27">
        <f t="shared" si="88"/>
        <v>0</v>
      </c>
      <c r="DS24" s="27">
        <f t="shared" si="89"/>
        <v>0</v>
      </c>
      <c r="DT24" s="27">
        <f t="shared" si="90"/>
        <v>0</v>
      </c>
      <c r="DU24" s="32">
        <f t="shared" si="91"/>
        <v>0</v>
      </c>
    </row>
    <row r="25" spans="1:125" ht="18" customHeight="1" x14ac:dyDescent="0.3">
      <c r="A25" s="20" t="s">
        <v>61</v>
      </c>
      <c r="B25" s="19" t="s">
        <v>62</v>
      </c>
      <c r="C25" s="18"/>
      <c r="D25" s="18"/>
      <c r="E25" s="18"/>
      <c r="G25" s="49" t="s">
        <v>52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 t="s">
        <v>78</v>
      </c>
      <c r="U25" s="7"/>
      <c r="V25" s="7"/>
      <c r="W25" s="7"/>
      <c r="X25" s="7"/>
      <c r="Y25" s="7"/>
      <c r="Z25" s="7"/>
      <c r="AA25" s="7"/>
      <c r="AB25" s="7" t="s">
        <v>76</v>
      </c>
      <c r="AC25" s="7"/>
      <c r="AD25" s="7"/>
      <c r="AE25" s="7"/>
      <c r="AF25" s="7" t="s">
        <v>11</v>
      </c>
      <c r="AG25" s="7"/>
      <c r="AH25" s="7"/>
      <c r="AI25" s="7"/>
      <c r="AJ25" s="7"/>
      <c r="AK25" s="7"/>
      <c r="AL25" s="7"/>
      <c r="AM25" s="7" t="s">
        <v>79</v>
      </c>
      <c r="AN25" s="7"/>
      <c r="AO25" s="7"/>
      <c r="AP25" s="7"/>
      <c r="AQ25" s="7"/>
      <c r="AR25" s="7"/>
      <c r="AS25" s="7"/>
      <c r="AT25" s="7"/>
      <c r="AU25" s="7" t="s">
        <v>76</v>
      </c>
      <c r="AV25" s="7"/>
      <c r="AW25" s="7"/>
      <c r="AX25" s="7"/>
      <c r="AY25" s="7"/>
      <c r="AZ25" s="7"/>
      <c r="BA25" s="7"/>
      <c r="BB25" s="7" t="s">
        <v>11</v>
      </c>
      <c r="BC25" s="7"/>
      <c r="BD25" s="7"/>
      <c r="BE25" s="7"/>
      <c r="BF25" s="7"/>
      <c r="BG25" s="7"/>
      <c r="BH25" s="7" t="s">
        <v>78</v>
      </c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 t="s">
        <v>11</v>
      </c>
      <c r="BW25" s="7"/>
      <c r="BX25" s="7"/>
      <c r="BY25" s="7"/>
      <c r="BZ25" s="7"/>
      <c r="CA25" s="7" t="s">
        <v>80</v>
      </c>
      <c r="CB25" s="7"/>
      <c r="CC25" s="7"/>
      <c r="CD25" s="7"/>
      <c r="CE25" s="7"/>
      <c r="CF25" s="7"/>
      <c r="CG25" s="7"/>
      <c r="CH25" s="7"/>
      <c r="CI25" s="7" t="s">
        <v>76</v>
      </c>
      <c r="CJ25" s="7"/>
      <c r="CK25" s="7"/>
      <c r="CL25" s="7"/>
      <c r="CM25" s="7"/>
      <c r="CN25" s="7"/>
      <c r="CO25" s="7"/>
      <c r="CP25" s="7"/>
      <c r="CQ25" s="7"/>
      <c r="CR25" s="7" t="s">
        <v>11</v>
      </c>
      <c r="CS25" s="7" t="s">
        <v>76</v>
      </c>
      <c r="CT25" s="7" t="s">
        <v>77</v>
      </c>
      <c r="CU25" s="7"/>
      <c r="CV25" s="7"/>
      <c r="CW25" s="7"/>
      <c r="CX25" s="7"/>
      <c r="CY25" s="48">
        <f t="shared" si="69"/>
        <v>4</v>
      </c>
      <c r="CZ25" s="48">
        <f t="shared" si="70"/>
        <v>0</v>
      </c>
      <c r="DA25" s="48">
        <f t="shared" si="71"/>
        <v>0</v>
      </c>
      <c r="DB25" s="48">
        <f t="shared" si="72"/>
        <v>0</v>
      </c>
      <c r="DC25" s="48">
        <f t="shared" si="73"/>
        <v>0</v>
      </c>
      <c r="DD25" s="48">
        <f t="shared" si="74"/>
        <v>0</v>
      </c>
      <c r="DE25" s="48">
        <f t="shared" si="75"/>
        <v>0</v>
      </c>
      <c r="DF25" s="48">
        <f t="shared" si="76"/>
        <v>1</v>
      </c>
      <c r="DG25" s="48">
        <f t="shared" si="77"/>
        <v>0</v>
      </c>
      <c r="DH25" s="48">
        <f t="shared" si="78"/>
        <v>1</v>
      </c>
      <c r="DI25" s="48">
        <f t="shared" si="79"/>
        <v>0</v>
      </c>
      <c r="DJ25" s="48">
        <f t="shared" si="80"/>
        <v>1</v>
      </c>
      <c r="DK25" s="48">
        <f t="shared" si="81"/>
        <v>2</v>
      </c>
      <c r="DL25" s="10">
        <f t="shared" si="82"/>
        <v>4</v>
      </c>
      <c r="DM25" s="48">
        <f t="shared" si="83"/>
        <v>0</v>
      </c>
      <c r="DN25" s="48">
        <f t="shared" si="84"/>
        <v>0</v>
      </c>
      <c r="DO25" s="48">
        <f t="shared" si="85"/>
        <v>0</v>
      </c>
      <c r="DP25" s="48">
        <f t="shared" si="86"/>
        <v>0</v>
      </c>
      <c r="DQ25" s="48">
        <f t="shared" si="87"/>
        <v>0</v>
      </c>
      <c r="DR25" s="48">
        <f t="shared" si="88"/>
        <v>0</v>
      </c>
      <c r="DS25" s="48">
        <f t="shared" si="89"/>
        <v>0</v>
      </c>
      <c r="DT25" s="48">
        <f t="shared" si="90"/>
        <v>0</v>
      </c>
      <c r="DU25" s="52">
        <f t="shared" si="91"/>
        <v>0</v>
      </c>
    </row>
    <row r="26" spans="1:125" ht="18" customHeight="1" x14ac:dyDescent="0.25">
      <c r="A26" s="15" t="s">
        <v>40</v>
      </c>
      <c r="B26" s="19" t="s">
        <v>41</v>
      </c>
      <c r="C26" s="18"/>
      <c r="D26" s="18"/>
      <c r="E26" s="18"/>
      <c r="G26" s="49" t="s">
        <v>53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 t="s">
        <v>11</v>
      </c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 t="s">
        <v>79</v>
      </c>
      <c r="AP26" s="7"/>
      <c r="AQ26" s="7"/>
      <c r="AR26" s="7"/>
      <c r="AS26" s="7"/>
      <c r="AT26" s="7"/>
      <c r="AU26" s="7"/>
      <c r="AV26" s="7"/>
      <c r="AW26" s="7"/>
      <c r="AX26" s="7"/>
      <c r="AY26" s="7" t="s">
        <v>11</v>
      </c>
      <c r="AZ26" s="7"/>
      <c r="BA26" s="7"/>
      <c r="BB26" s="7"/>
      <c r="BC26" s="7"/>
      <c r="BD26" s="7"/>
      <c r="BE26" s="7"/>
      <c r="BF26" s="7" t="s">
        <v>80</v>
      </c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 t="s">
        <v>11</v>
      </c>
      <c r="BT26" s="7"/>
      <c r="BU26" s="7"/>
      <c r="BV26" s="7"/>
      <c r="BW26" s="7"/>
      <c r="BX26" s="7" t="s">
        <v>76</v>
      </c>
      <c r="BY26" s="7"/>
      <c r="BZ26" s="7"/>
      <c r="CA26" s="7"/>
      <c r="CB26" s="7"/>
      <c r="CC26" s="7" t="s">
        <v>79</v>
      </c>
      <c r="CD26" s="7"/>
      <c r="CE26" s="7"/>
      <c r="CF26" s="7"/>
      <c r="CG26" s="7"/>
      <c r="CH26" s="7"/>
      <c r="CI26" s="7"/>
      <c r="CJ26" s="7" t="s">
        <v>11</v>
      </c>
      <c r="CK26" s="7"/>
      <c r="CL26" s="7"/>
      <c r="CM26" s="7"/>
      <c r="CN26" s="7"/>
      <c r="CO26" s="7" t="s">
        <v>78</v>
      </c>
      <c r="CP26" s="7"/>
      <c r="CQ26" s="7"/>
      <c r="CR26" s="7"/>
      <c r="CS26" s="7" t="s">
        <v>77</v>
      </c>
      <c r="CT26" s="7"/>
      <c r="CU26" s="7"/>
      <c r="CV26" s="7"/>
      <c r="CW26" s="7"/>
      <c r="CX26" s="7"/>
      <c r="CY26" s="32">
        <f t="shared" ref="CY26:CY27" si="92">COUNTIF(H26:CX26,"РУС")</f>
        <v>1</v>
      </c>
      <c r="CZ26" s="32">
        <f t="shared" ref="CZ26:CZ27" si="93">COUNTIF(H26:CX26,"МАТ")</f>
        <v>0</v>
      </c>
      <c r="DA26" s="32">
        <f t="shared" ref="DA26:DA27" si="94">COUNTIF(H26:CX26,"АЛГ")</f>
        <v>0</v>
      </c>
      <c r="DB26" s="32">
        <f t="shared" ref="DB26:DB27" si="95">COUNTIF(H26:CX26,"ГЕМ")</f>
        <v>0</v>
      </c>
      <c r="DC26" s="32">
        <f t="shared" ref="DC26:DC27" si="96">COUNTIF(H26:CX26,"ВИС")</f>
        <v>0</v>
      </c>
      <c r="DD26" s="32">
        <f t="shared" ref="DD26:DD27" si="97">COUNTIF(H26:CX26,"БИО")</f>
        <v>0</v>
      </c>
      <c r="DE26" s="32">
        <f t="shared" ref="DE26:DE27" si="98">COUNTIF(H26:CX26,"ГЕО")</f>
        <v>0</v>
      </c>
      <c r="DF26" s="32">
        <f t="shared" ref="DF26:DF27" si="99">COUNTIF(H26:CX26,"ИНФ")</f>
        <v>1</v>
      </c>
      <c r="DG26" s="32">
        <f t="shared" ref="DG26:DG27" si="100">COUNTIF(H26:CX26,"ИСТ")</f>
        <v>0</v>
      </c>
      <c r="DH26" s="32">
        <f t="shared" ref="DH26:DH27" si="101">COUNTIF(H26:CX26,"ЛИТ")</f>
        <v>1</v>
      </c>
      <c r="DI26" s="32">
        <f t="shared" ref="DI26:DI27" si="102">COUNTIF(H26:CX26,"ОБЩ")</f>
        <v>0</v>
      </c>
      <c r="DJ26" s="32">
        <f t="shared" ref="DJ26:DJ27" si="103">COUNTIF(H26:CX26,"ФИЗ")</f>
        <v>2</v>
      </c>
      <c r="DK26" s="32">
        <f t="shared" ref="DK26:DK27" si="104">COUNTIF(H26:CX26,"ХИМ")</f>
        <v>1</v>
      </c>
      <c r="DL26" s="10">
        <f t="shared" ref="DL26:DL27" si="105">COUNTIF(H26:CX26,"АНГ")</f>
        <v>4</v>
      </c>
      <c r="DM26" s="32">
        <f t="shared" ref="DM26:DM27" si="106">COUNTIF(H26:CX26,"НЕМ")</f>
        <v>0</v>
      </c>
      <c r="DN26" s="32">
        <f t="shared" ref="DN26:DN27" si="107">COUNTIF(H26:CX26,"ФРА")</f>
        <v>0</v>
      </c>
      <c r="DO26" s="27">
        <f t="shared" ref="DO26:DO27" si="108">COUNTIF(H26:CX26,"ОКР")</f>
        <v>0</v>
      </c>
      <c r="DP26" s="27">
        <f t="shared" ref="DP26:DP27" si="109">COUNTIF(H26:CX26,"ИЗО")</f>
        <v>0</v>
      </c>
      <c r="DQ26" s="27">
        <f t="shared" ref="DQ26:DQ27" si="110">COUNTIF(H26:CX26,"КУБ")</f>
        <v>0</v>
      </c>
      <c r="DR26" s="27">
        <f t="shared" ref="DR26:DR27" si="111">COUNTIF(H26:CX26,"МУЗ")</f>
        <v>0</v>
      </c>
      <c r="DS26" s="27">
        <f t="shared" ref="DS26:DS27" si="112">COUNTIF(H26:CX26,"ОБЗ")</f>
        <v>0</v>
      </c>
      <c r="DT26" s="27">
        <f t="shared" ref="DT26:DT27" si="113">COUNTIF(H26:CX26,"ТЕХ")</f>
        <v>0</v>
      </c>
      <c r="DU26" s="32">
        <f t="shared" ref="DU26:DU27" si="114">COUNTIF(H26:CX26,"ФЗР")</f>
        <v>0</v>
      </c>
    </row>
    <row r="27" spans="1:125" ht="18" customHeight="1" x14ac:dyDescent="0.25">
      <c r="A27" s="15" t="s">
        <v>75</v>
      </c>
      <c r="B27" s="19" t="s">
        <v>20</v>
      </c>
      <c r="C27" s="18"/>
      <c r="D27" s="18"/>
      <c r="E27" s="18"/>
      <c r="G27" s="49" t="s">
        <v>54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 t="s">
        <v>11</v>
      </c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 t="s">
        <v>76</v>
      </c>
      <c r="AU27" s="7"/>
      <c r="AV27" s="7"/>
      <c r="AW27" s="7"/>
      <c r="AX27" s="7"/>
      <c r="AY27" s="7"/>
      <c r="AZ27" s="7" t="s">
        <v>11</v>
      </c>
      <c r="BA27" s="7"/>
      <c r="BB27" s="7"/>
      <c r="BC27" s="7"/>
      <c r="BD27" s="7"/>
      <c r="BE27" s="7"/>
      <c r="BF27" s="7" t="s">
        <v>79</v>
      </c>
      <c r="BG27" s="7"/>
      <c r="BH27" s="7"/>
      <c r="BI27" s="7"/>
      <c r="BJ27" s="7"/>
      <c r="BK27" s="7" t="s">
        <v>76</v>
      </c>
      <c r="BL27" s="7"/>
      <c r="BM27" s="7"/>
      <c r="BN27" s="7"/>
      <c r="BO27" s="7"/>
      <c r="BP27" s="7"/>
      <c r="BQ27" s="7"/>
      <c r="BR27" s="7"/>
      <c r="BS27" s="7"/>
      <c r="BT27" s="7" t="s">
        <v>11</v>
      </c>
      <c r="BU27" s="7"/>
      <c r="BV27" s="7"/>
      <c r="BW27" s="7"/>
      <c r="BX27" s="7"/>
      <c r="BY27" s="7"/>
      <c r="BZ27" s="7"/>
      <c r="CA27" s="7" t="s">
        <v>78</v>
      </c>
      <c r="CB27" s="7"/>
      <c r="CC27" s="7"/>
      <c r="CD27" s="7"/>
      <c r="CE27" s="7"/>
      <c r="CF27" s="7" t="s">
        <v>80</v>
      </c>
      <c r="CG27" s="7"/>
      <c r="CH27" s="7"/>
      <c r="CI27" s="7"/>
      <c r="CJ27" s="7"/>
      <c r="CK27" s="7" t="s">
        <v>11</v>
      </c>
      <c r="CL27" s="7"/>
      <c r="CM27" s="7"/>
      <c r="CN27" s="7"/>
      <c r="CO27" s="7"/>
      <c r="CP27" s="7"/>
      <c r="CQ27" s="7"/>
      <c r="CR27" s="7"/>
      <c r="CS27" s="7" t="s">
        <v>77</v>
      </c>
      <c r="CT27" s="7"/>
      <c r="CU27" s="7"/>
      <c r="CV27" s="7"/>
      <c r="CW27" s="7"/>
      <c r="CX27" s="7"/>
      <c r="CY27" s="32">
        <f t="shared" si="92"/>
        <v>2</v>
      </c>
      <c r="CZ27" s="32">
        <f t="shared" si="93"/>
        <v>0</v>
      </c>
      <c r="DA27" s="32">
        <f t="shared" si="94"/>
        <v>0</v>
      </c>
      <c r="DB27" s="32">
        <f t="shared" si="95"/>
        <v>0</v>
      </c>
      <c r="DC27" s="32">
        <f t="shared" si="96"/>
        <v>0</v>
      </c>
      <c r="DD27" s="32">
        <f t="shared" si="97"/>
        <v>0</v>
      </c>
      <c r="DE27" s="32">
        <f t="shared" si="98"/>
        <v>0</v>
      </c>
      <c r="DF27" s="32">
        <f t="shared" si="99"/>
        <v>1</v>
      </c>
      <c r="DG27" s="32">
        <f t="shared" si="100"/>
        <v>0</v>
      </c>
      <c r="DH27" s="32">
        <f t="shared" si="101"/>
        <v>1</v>
      </c>
      <c r="DI27" s="32">
        <f t="shared" si="102"/>
        <v>0</v>
      </c>
      <c r="DJ27" s="32">
        <f t="shared" si="103"/>
        <v>1</v>
      </c>
      <c r="DK27" s="32">
        <f t="shared" si="104"/>
        <v>1</v>
      </c>
      <c r="DL27" s="10">
        <f t="shared" si="105"/>
        <v>4</v>
      </c>
      <c r="DM27" s="32">
        <f t="shared" si="106"/>
        <v>0</v>
      </c>
      <c r="DN27" s="32">
        <f t="shared" si="107"/>
        <v>0</v>
      </c>
      <c r="DO27" s="27">
        <f t="shared" si="108"/>
        <v>0</v>
      </c>
      <c r="DP27" s="27">
        <f t="shared" si="109"/>
        <v>0</v>
      </c>
      <c r="DQ27" s="27">
        <f t="shared" si="110"/>
        <v>0</v>
      </c>
      <c r="DR27" s="27">
        <f t="shared" si="111"/>
        <v>0</v>
      </c>
      <c r="DS27" s="27">
        <f t="shared" si="112"/>
        <v>0</v>
      </c>
      <c r="DT27" s="27">
        <f t="shared" si="113"/>
        <v>0</v>
      </c>
      <c r="DU27" s="32">
        <f t="shared" si="114"/>
        <v>0</v>
      </c>
    </row>
    <row r="28" spans="1:125" ht="18" customHeight="1" x14ac:dyDescent="0.3">
      <c r="A28" s="15" t="s">
        <v>60</v>
      </c>
      <c r="B28" s="19" t="s">
        <v>59</v>
      </c>
      <c r="C28" s="18"/>
      <c r="D28" s="18"/>
      <c r="E28" s="18"/>
      <c r="G28" s="49"/>
      <c r="H28" s="25">
        <v>2</v>
      </c>
      <c r="I28" s="25">
        <v>3</v>
      </c>
      <c r="J28" s="25">
        <v>4</v>
      </c>
      <c r="K28" s="25">
        <v>5</v>
      </c>
      <c r="L28" s="25">
        <v>6</v>
      </c>
      <c r="M28" s="25">
        <v>7</v>
      </c>
      <c r="N28" s="25">
        <v>9</v>
      </c>
      <c r="O28" s="25">
        <v>10</v>
      </c>
      <c r="P28" s="25">
        <v>11</v>
      </c>
      <c r="Q28" s="25">
        <v>12</v>
      </c>
      <c r="R28" s="25">
        <v>13</v>
      </c>
      <c r="S28" s="25">
        <v>14</v>
      </c>
      <c r="T28" s="25">
        <v>16</v>
      </c>
      <c r="U28" s="25">
        <v>17</v>
      </c>
      <c r="V28" s="25">
        <v>18</v>
      </c>
      <c r="W28" s="25">
        <v>19</v>
      </c>
      <c r="X28" s="25">
        <v>20</v>
      </c>
      <c r="Y28" s="25">
        <v>21</v>
      </c>
      <c r="Z28" s="25">
        <v>23</v>
      </c>
      <c r="AA28" s="25">
        <v>24</v>
      </c>
      <c r="AB28" s="25">
        <v>25</v>
      </c>
      <c r="AC28" s="25">
        <v>26</v>
      </c>
      <c r="AD28" s="25">
        <v>27</v>
      </c>
      <c r="AE28" s="25">
        <v>28</v>
      </c>
      <c r="AF28" s="25">
        <v>30</v>
      </c>
      <c r="AG28" s="25">
        <v>1</v>
      </c>
      <c r="AH28" s="25">
        <v>2</v>
      </c>
      <c r="AI28" s="25">
        <v>3</v>
      </c>
      <c r="AJ28" s="25">
        <v>4</v>
      </c>
      <c r="AK28" s="25">
        <v>5</v>
      </c>
      <c r="AL28" s="25">
        <v>7</v>
      </c>
      <c r="AM28" s="25">
        <v>8</v>
      </c>
      <c r="AN28" s="25">
        <v>9</v>
      </c>
      <c r="AO28" s="25">
        <v>10</v>
      </c>
      <c r="AP28" s="25">
        <v>11</v>
      </c>
      <c r="AQ28" s="25">
        <v>12</v>
      </c>
      <c r="AR28" s="25">
        <v>14</v>
      </c>
      <c r="AS28" s="25">
        <v>15</v>
      </c>
      <c r="AT28" s="26">
        <v>16</v>
      </c>
      <c r="AU28" s="25">
        <v>17</v>
      </c>
      <c r="AV28" s="25">
        <v>18</v>
      </c>
      <c r="AW28" s="25">
        <v>19</v>
      </c>
      <c r="AX28" s="25">
        <v>21</v>
      </c>
      <c r="AY28" s="25">
        <v>22</v>
      </c>
      <c r="AZ28" s="25">
        <v>23</v>
      </c>
      <c r="BA28" s="25">
        <v>24</v>
      </c>
      <c r="BB28" s="25">
        <v>25</v>
      </c>
      <c r="BC28" s="25">
        <v>26</v>
      </c>
      <c r="BD28" s="25">
        <v>5</v>
      </c>
      <c r="BE28" s="25">
        <v>6</v>
      </c>
      <c r="BF28" s="25">
        <v>7</v>
      </c>
      <c r="BG28" s="25">
        <v>8</v>
      </c>
      <c r="BH28" s="25">
        <v>9</v>
      </c>
      <c r="BI28" s="25">
        <v>11</v>
      </c>
      <c r="BJ28" s="25">
        <v>12</v>
      </c>
      <c r="BK28" s="25">
        <v>13</v>
      </c>
      <c r="BL28" s="25">
        <v>14</v>
      </c>
      <c r="BM28" s="25">
        <v>15</v>
      </c>
      <c r="BN28" s="25">
        <v>16</v>
      </c>
      <c r="BO28" s="25">
        <v>18</v>
      </c>
      <c r="BP28" s="25">
        <v>19</v>
      </c>
      <c r="BQ28" s="25">
        <v>20</v>
      </c>
      <c r="BR28" s="25">
        <v>21</v>
      </c>
      <c r="BS28" s="25">
        <v>22</v>
      </c>
      <c r="BT28" s="25">
        <v>23</v>
      </c>
      <c r="BU28" s="25">
        <v>25</v>
      </c>
      <c r="BV28" s="25">
        <v>26</v>
      </c>
      <c r="BW28" s="25">
        <v>27</v>
      </c>
      <c r="BX28" s="25">
        <v>28</v>
      </c>
      <c r="BY28" s="25">
        <v>29</v>
      </c>
      <c r="BZ28" s="25">
        <v>30</v>
      </c>
      <c r="CA28" s="25">
        <v>2</v>
      </c>
      <c r="CB28" s="25">
        <v>3</v>
      </c>
      <c r="CC28" s="25">
        <v>4</v>
      </c>
      <c r="CD28" s="25">
        <v>5</v>
      </c>
      <c r="CE28" s="25">
        <v>6</v>
      </c>
      <c r="CF28" s="25">
        <v>7</v>
      </c>
      <c r="CG28" s="25">
        <v>9</v>
      </c>
      <c r="CH28" s="25">
        <v>10</v>
      </c>
      <c r="CI28" s="25">
        <v>11</v>
      </c>
      <c r="CJ28" s="25">
        <v>12</v>
      </c>
      <c r="CK28" s="25">
        <v>13</v>
      </c>
      <c r="CL28" s="25">
        <v>14</v>
      </c>
      <c r="CM28" s="25">
        <v>16</v>
      </c>
      <c r="CN28" s="25">
        <v>17</v>
      </c>
      <c r="CO28" s="25">
        <v>18</v>
      </c>
      <c r="CP28" s="25">
        <v>19</v>
      </c>
      <c r="CQ28" s="25">
        <v>20</v>
      </c>
      <c r="CR28" s="25">
        <v>21</v>
      </c>
      <c r="CS28" s="25">
        <v>23</v>
      </c>
      <c r="CT28" s="25">
        <v>24</v>
      </c>
      <c r="CU28" s="25">
        <v>25</v>
      </c>
      <c r="CV28" s="25">
        <v>26</v>
      </c>
      <c r="CW28" s="25">
        <v>27</v>
      </c>
      <c r="CX28" s="25">
        <v>28</v>
      </c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52"/>
      <c r="DU28" s="52"/>
    </row>
    <row r="29" spans="1:125" ht="18" customHeight="1" x14ac:dyDescent="0.3">
      <c r="A29" s="42" t="s">
        <v>43</v>
      </c>
      <c r="B29" s="43" t="s">
        <v>44</v>
      </c>
      <c r="C29" s="18"/>
      <c r="D29" s="18"/>
      <c r="E29" s="18"/>
      <c r="G29" s="49"/>
      <c r="H29" s="55" t="s">
        <v>0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6" t="s">
        <v>1</v>
      </c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7" t="s">
        <v>2</v>
      </c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8" t="s">
        <v>3</v>
      </c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52"/>
      <c r="DU29" s="52"/>
    </row>
    <row r="30" spans="1:125" ht="33" customHeight="1" x14ac:dyDescent="0.3">
      <c r="A30" s="46" t="s">
        <v>68</v>
      </c>
      <c r="B30" s="18"/>
      <c r="C30" s="18"/>
      <c r="D30" s="18"/>
      <c r="E30" s="18"/>
      <c r="G30" s="49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52"/>
      <c r="DU30" s="52"/>
    </row>
    <row r="31" spans="1:125" ht="18" customHeight="1" x14ac:dyDescent="0.3">
      <c r="C31" s="18"/>
      <c r="D31" s="18"/>
      <c r="E31" s="18"/>
      <c r="G31" s="49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52"/>
      <c r="DU31" s="52"/>
    </row>
    <row r="32" spans="1:125" ht="18" customHeight="1" x14ac:dyDescent="0.3">
      <c r="C32" s="18"/>
      <c r="D32" s="18"/>
      <c r="E32" s="18"/>
      <c r="G32" s="4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52"/>
      <c r="DU32" s="52"/>
    </row>
    <row r="33" spans="1:126" ht="18" customHeight="1" x14ac:dyDescent="0.3">
      <c r="C33" s="18"/>
      <c r="D33" s="18"/>
      <c r="E33" s="18"/>
      <c r="G33" s="4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52"/>
      <c r="DU33" s="52"/>
    </row>
    <row r="34" spans="1:126" ht="18" customHeight="1" x14ac:dyDescent="0.3">
      <c r="C34" s="18"/>
      <c r="D34" s="18"/>
      <c r="E34" s="18"/>
      <c r="G34" s="4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52"/>
      <c r="DU34" s="52"/>
    </row>
    <row r="35" spans="1:126" ht="18" customHeight="1" x14ac:dyDescent="0.3">
      <c r="C35" s="18"/>
      <c r="D35" s="18"/>
      <c r="E35" s="18"/>
      <c r="G35" s="4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52"/>
      <c r="DU35" s="52"/>
    </row>
    <row r="36" spans="1:126" ht="18" customHeight="1" x14ac:dyDescent="0.3">
      <c r="C36" s="18"/>
      <c r="D36" s="18"/>
      <c r="E36" s="18"/>
      <c r="F36" s="1"/>
      <c r="G36" s="4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52"/>
      <c r="DU36" s="52"/>
    </row>
    <row r="37" spans="1:126" ht="18" customHeight="1" x14ac:dyDescent="0.3">
      <c r="C37" s="18"/>
      <c r="D37" s="18"/>
      <c r="E37" s="18"/>
      <c r="F37" s="1"/>
      <c r="G37" s="4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52"/>
      <c r="DU37" s="52"/>
    </row>
    <row r="38" spans="1:126" ht="18" customHeight="1" x14ac:dyDescent="0.3">
      <c r="C38" s="18"/>
      <c r="D38" s="18"/>
      <c r="E38" s="18"/>
      <c r="F38" s="1"/>
      <c r="G38" s="4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52"/>
      <c r="DU38" s="52"/>
    </row>
    <row r="39" spans="1:126" ht="20.25" customHeight="1" x14ac:dyDescent="0.3">
      <c r="C39" s="18"/>
      <c r="D39" s="18"/>
      <c r="E39" s="18"/>
      <c r="F39" s="1"/>
      <c r="G39" s="49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52"/>
      <c r="DU39" s="52"/>
    </row>
    <row r="40" spans="1:126" ht="20.25" customHeight="1" x14ac:dyDescent="0.3">
      <c r="C40" s="18"/>
      <c r="D40" s="18"/>
      <c r="E40" s="18"/>
      <c r="F40" s="1"/>
      <c r="G40" s="49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52"/>
      <c r="DU40" s="52"/>
    </row>
    <row r="41" spans="1:126" ht="20.25" customHeight="1" x14ac:dyDescent="0.3">
      <c r="C41" s="18"/>
      <c r="D41" s="18"/>
      <c r="E41" s="18"/>
      <c r="F41" s="1"/>
      <c r="G41" s="49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52"/>
      <c r="DU41" s="52"/>
    </row>
    <row r="42" spans="1:126" ht="18" customHeight="1" x14ac:dyDescent="0.3">
      <c r="A42" s="45"/>
      <c r="B42" s="41"/>
      <c r="C42" s="18"/>
      <c r="D42" s="18"/>
      <c r="E42" s="18"/>
      <c r="G42" s="49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52"/>
      <c r="DU42" s="52"/>
    </row>
    <row r="43" spans="1:126" ht="18" customHeight="1" x14ac:dyDescent="0.3">
      <c r="A43" s="44"/>
      <c r="B43" s="18"/>
      <c r="C43" s="18"/>
      <c r="D43" s="18"/>
      <c r="E43" s="18"/>
      <c r="G43" s="49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52"/>
      <c r="DU43" s="52"/>
    </row>
    <row r="44" spans="1:126" ht="18" customHeight="1" x14ac:dyDescent="0.3">
      <c r="A44" s="45"/>
      <c r="B44" s="41"/>
      <c r="C44" s="18"/>
      <c r="D44" s="18"/>
      <c r="E44" s="18"/>
      <c r="G44" s="49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52"/>
      <c r="DU44" s="52"/>
    </row>
    <row r="45" spans="1:126" ht="18" customHeight="1" x14ac:dyDescent="0.3">
      <c r="A45" s="45"/>
      <c r="B45" s="41"/>
      <c r="C45" s="18"/>
      <c r="D45" s="18"/>
      <c r="E45" s="18"/>
      <c r="G45" s="49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52"/>
      <c r="DU45" s="52"/>
    </row>
    <row r="46" spans="1:126" ht="18" customHeight="1" x14ac:dyDescent="0.3">
      <c r="A46" s="45"/>
      <c r="B46" s="41"/>
      <c r="C46" s="18"/>
      <c r="D46" s="18"/>
      <c r="E46" s="18"/>
      <c r="G46" s="49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52"/>
      <c r="DU46" s="52"/>
    </row>
    <row r="47" spans="1:126" ht="18" customHeight="1" x14ac:dyDescent="0.3">
      <c r="A47" s="45"/>
      <c r="B47" s="41"/>
      <c r="C47" s="18"/>
      <c r="D47" s="18"/>
      <c r="E47" s="18"/>
      <c r="G47" s="49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52"/>
      <c r="DU47" s="52"/>
      <c r="DV47" s="35"/>
    </row>
    <row r="48" spans="1:126" ht="18" customHeight="1" x14ac:dyDescent="0.3">
      <c r="A48" s="45"/>
      <c r="B48" s="41"/>
      <c r="C48" s="18"/>
      <c r="D48" s="18"/>
      <c r="E48" s="18"/>
      <c r="G48" s="49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52"/>
      <c r="DU48" s="52"/>
      <c r="DV48" s="28"/>
    </row>
    <row r="49" spans="1:141" ht="18" customHeight="1" x14ac:dyDescent="0.3">
      <c r="A49" s="45"/>
      <c r="B49" s="41"/>
      <c r="C49" s="18"/>
      <c r="D49" s="18"/>
      <c r="E49" s="18"/>
      <c r="G49" s="49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52"/>
      <c r="DU49" s="52"/>
      <c r="DV49" s="47"/>
    </row>
    <row r="50" spans="1:141" ht="18" customHeight="1" x14ac:dyDescent="0.3">
      <c r="A50" s="45"/>
      <c r="B50" s="41"/>
      <c r="C50" s="18"/>
      <c r="D50" s="18"/>
      <c r="E50" s="18"/>
      <c r="G50" s="49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52"/>
      <c r="DU50" s="52"/>
      <c r="DV50" s="47"/>
    </row>
    <row r="51" spans="1:141" ht="18" customHeight="1" x14ac:dyDescent="0.3">
      <c r="A51" s="45"/>
      <c r="B51" s="41"/>
      <c r="C51" s="18"/>
      <c r="D51" s="18"/>
      <c r="E51" s="18"/>
      <c r="G51" s="49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52"/>
      <c r="DU51" s="52"/>
      <c r="DV51" s="47"/>
    </row>
    <row r="52" spans="1:141" ht="18" customHeight="1" x14ac:dyDescent="0.3">
      <c r="A52" s="45"/>
      <c r="B52" s="41"/>
      <c r="C52" s="18"/>
      <c r="D52" s="18"/>
      <c r="E52" s="18"/>
      <c r="G52" s="49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52"/>
      <c r="DU52" s="52"/>
      <c r="DV52" s="47"/>
    </row>
    <row r="53" spans="1:141" ht="18" customHeight="1" x14ac:dyDescent="0.3">
      <c r="A53" s="45"/>
      <c r="B53" s="41"/>
      <c r="C53" s="18"/>
      <c r="D53" s="18"/>
      <c r="E53" s="18"/>
      <c r="G53" s="49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52"/>
      <c r="DU53" s="52"/>
      <c r="DV53" s="47"/>
    </row>
    <row r="54" spans="1:141" ht="18" customHeight="1" x14ac:dyDescent="0.3">
      <c r="A54" s="45"/>
      <c r="B54" s="41"/>
      <c r="C54" s="18"/>
      <c r="D54" s="18"/>
      <c r="E54" s="18"/>
      <c r="G54" s="49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52"/>
      <c r="DU54" s="52"/>
      <c r="DV54" s="47"/>
    </row>
    <row r="55" spans="1:141" ht="18" customHeight="1" x14ac:dyDescent="0.3">
      <c r="A55" s="45"/>
      <c r="B55" s="41"/>
      <c r="C55" s="18"/>
      <c r="D55" s="18"/>
      <c r="E55" s="18"/>
      <c r="G55" s="49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52"/>
      <c r="DU55" s="52"/>
      <c r="DV55" s="47"/>
    </row>
    <row r="56" spans="1:141" ht="18" customHeight="1" x14ac:dyDescent="0.3">
      <c r="A56" s="45"/>
      <c r="B56" s="41"/>
      <c r="C56" s="18"/>
      <c r="D56" s="18"/>
      <c r="E56" s="18"/>
      <c r="G56" s="49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52"/>
      <c r="DU56" s="52"/>
      <c r="DV56" s="47"/>
    </row>
    <row r="57" spans="1:141" ht="18" customHeight="1" x14ac:dyDescent="0.3">
      <c r="A57" s="45"/>
      <c r="B57" s="41"/>
      <c r="C57" s="18"/>
      <c r="D57" s="18"/>
      <c r="E57" s="18"/>
      <c r="DV57" s="47"/>
    </row>
    <row r="58" spans="1:141" ht="18" customHeight="1" x14ac:dyDescent="0.3">
      <c r="A58" s="45"/>
      <c r="B58" s="41"/>
      <c r="C58" s="18"/>
      <c r="D58" s="18"/>
      <c r="E58" s="18"/>
      <c r="DV58" s="47"/>
    </row>
    <row r="59" spans="1:141" ht="18" customHeight="1" x14ac:dyDescent="0.3">
      <c r="A59" s="45"/>
      <c r="B59" s="41"/>
      <c r="C59" s="18"/>
      <c r="D59" s="18"/>
      <c r="E59" s="18"/>
      <c r="DV59" s="47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</row>
    <row r="60" spans="1:141" ht="18" customHeight="1" x14ac:dyDescent="0.3">
      <c r="A60" s="45"/>
      <c r="B60" s="41"/>
      <c r="C60" s="18"/>
      <c r="D60" s="18"/>
      <c r="E60" s="18"/>
      <c r="DV60" s="47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</row>
    <row r="61" spans="1:141" ht="18" customHeight="1" x14ac:dyDescent="0.3">
      <c r="A61" s="45"/>
      <c r="B61" s="41"/>
      <c r="C61" s="18"/>
      <c r="D61" s="18"/>
      <c r="E61" s="18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35"/>
    </row>
    <row r="62" spans="1:141" ht="18" customHeight="1" x14ac:dyDescent="0.3">
      <c r="A62" s="45"/>
      <c r="B62" s="41"/>
      <c r="C62" s="18"/>
      <c r="D62" s="18"/>
      <c r="E62" s="18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28"/>
    </row>
    <row r="63" spans="1:141" ht="18" customHeight="1" x14ac:dyDescent="0.3">
      <c r="A63" s="45"/>
      <c r="B63" s="41"/>
      <c r="C63" s="18"/>
      <c r="D63" s="18"/>
      <c r="E63" s="18"/>
      <c r="DV63" s="47"/>
      <c r="DW63" s="47"/>
      <c r="DX63" s="47"/>
      <c r="DY63" s="47"/>
      <c r="DZ63" s="47"/>
      <c r="EA63" s="47"/>
      <c r="EB63" s="47"/>
      <c r="EC63" s="47"/>
      <c r="ED63" s="47"/>
      <c r="EE63" s="47"/>
      <c r="EF63" s="47"/>
      <c r="EG63" s="47"/>
      <c r="EH63" s="47"/>
      <c r="EI63" s="47"/>
    </row>
    <row r="64" spans="1:141" ht="18" customHeight="1" x14ac:dyDescent="0.3">
      <c r="A64" s="45"/>
      <c r="B64" s="41"/>
      <c r="C64" s="18"/>
      <c r="D64" s="18"/>
      <c r="E64" s="18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35"/>
      <c r="EK64" s="35"/>
    </row>
    <row r="65" spans="1:142" ht="18" customHeight="1" x14ac:dyDescent="0.3">
      <c r="A65" s="45"/>
      <c r="B65" s="41"/>
      <c r="C65" s="18"/>
      <c r="D65" s="18"/>
      <c r="E65" s="18"/>
      <c r="DV65" s="47"/>
      <c r="DW65" s="47"/>
      <c r="DX65" s="47"/>
      <c r="DY65" s="47"/>
      <c r="DZ65" s="47"/>
      <c r="EA65" s="47"/>
      <c r="EB65" s="47"/>
      <c r="EC65" s="47"/>
      <c r="ED65" s="47"/>
      <c r="EE65" s="47"/>
      <c r="EF65" s="47"/>
      <c r="EG65" s="47"/>
      <c r="EH65" s="47"/>
      <c r="EI65" s="47"/>
      <c r="EJ65" s="28"/>
      <c r="EK65" s="28"/>
      <c r="EL65" s="35"/>
    </row>
    <row r="66" spans="1:142" ht="18" customHeight="1" x14ac:dyDescent="0.3">
      <c r="A66" s="45"/>
      <c r="B66" s="41"/>
      <c r="C66" s="18"/>
      <c r="D66" s="18"/>
      <c r="E66" s="18"/>
      <c r="DV66" s="47"/>
      <c r="DW66" s="47"/>
      <c r="DX66" s="47"/>
      <c r="DY66" s="47"/>
      <c r="DZ66" s="47"/>
      <c r="EA66" s="47"/>
      <c r="EB66" s="47"/>
      <c r="EC66" s="47"/>
      <c r="ED66" s="47"/>
      <c r="EE66" s="47"/>
      <c r="EF66" s="47"/>
      <c r="EG66" s="47"/>
      <c r="EH66" s="47"/>
      <c r="EI66" s="47"/>
      <c r="EJ66" s="47"/>
      <c r="EK66" s="47"/>
      <c r="EL66" s="28"/>
    </row>
    <row r="67" spans="1:142" ht="18" customHeight="1" x14ac:dyDescent="0.3">
      <c r="A67" s="17"/>
      <c r="B67" s="18"/>
      <c r="C67" s="18"/>
      <c r="D67" s="18"/>
      <c r="E67" s="18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</row>
    <row r="68" spans="1:142" ht="18" customHeight="1" x14ac:dyDescent="0.3">
      <c r="A68" s="17"/>
      <c r="B68" s="18"/>
      <c r="C68" s="18"/>
      <c r="D68" s="18"/>
      <c r="E68" s="18"/>
      <c r="DV68" s="47"/>
      <c r="DW68" s="47"/>
      <c r="DX68" s="47"/>
      <c r="DY68" s="47"/>
      <c r="DZ68" s="47"/>
      <c r="EA68" s="47"/>
      <c r="EB68" s="47"/>
      <c r="EC68" s="47"/>
      <c r="ED68" s="47"/>
      <c r="EE68" s="47"/>
      <c r="EF68" s="47"/>
      <c r="EG68" s="47"/>
      <c r="EH68" s="47"/>
      <c r="EI68" s="47"/>
      <c r="EJ68" s="47"/>
      <c r="EK68" s="47"/>
      <c r="EL68" s="47"/>
    </row>
    <row r="69" spans="1:142" ht="18" customHeight="1" x14ac:dyDescent="0.3">
      <c r="A69" s="45"/>
      <c r="B69" s="41"/>
      <c r="C69" s="41"/>
      <c r="D69" s="41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</row>
    <row r="70" spans="1:142" ht="18" customHeight="1" x14ac:dyDescent="0.3">
      <c r="A70" s="45"/>
      <c r="B70" s="41"/>
      <c r="C70" s="41"/>
      <c r="D70" s="41"/>
      <c r="DV70" s="47"/>
      <c r="DW70" s="47"/>
      <c r="DX70" s="47"/>
      <c r="DY70" s="47"/>
      <c r="DZ70" s="47"/>
      <c r="EA70" s="47"/>
      <c r="EB70" s="47"/>
      <c r="EC70" s="47"/>
      <c r="ED70" s="47"/>
      <c r="EE70" s="47"/>
      <c r="EF70" s="47"/>
      <c r="EG70" s="47"/>
      <c r="EH70" s="47"/>
      <c r="EI70" s="47"/>
      <c r="EJ70" s="47"/>
      <c r="EK70" s="47"/>
      <c r="EL70" s="47"/>
    </row>
    <row r="71" spans="1:142" ht="18" customHeight="1" x14ac:dyDescent="0.3">
      <c r="A71" s="45"/>
      <c r="B71" s="41"/>
      <c r="C71" s="41"/>
      <c r="D71" s="41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</row>
    <row r="72" spans="1:142" ht="18" customHeight="1" x14ac:dyDescent="0.3">
      <c r="A72" s="45"/>
      <c r="B72" s="45"/>
      <c r="C72" s="45"/>
      <c r="D72" s="45"/>
      <c r="E72" s="3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</row>
    <row r="73" spans="1:142" ht="18" customHeight="1" x14ac:dyDescent="0.3">
      <c r="A73" s="45"/>
      <c r="B73" s="45"/>
      <c r="C73" s="45"/>
      <c r="D73" s="45"/>
      <c r="E73" s="3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</row>
    <row r="74" spans="1:142" ht="18" customHeight="1" x14ac:dyDescent="0.3">
      <c r="A74" s="45"/>
      <c r="B74" s="45"/>
      <c r="C74" s="45"/>
      <c r="D74" s="45"/>
      <c r="E74" s="3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</row>
    <row r="75" spans="1:142" ht="18" customHeight="1" x14ac:dyDescent="0.3">
      <c r="A75" s="45"/>
      <c r="B75" s="45"/>
      <c r="C75" s="45"/>
      <c r="D75" s="45"/>
      <c r="E75" s="3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47"/>
      <c r="EG75" s="47"/>
      <c r="EH75" s="47"/>
      <c r="EI75" s="47"/>
      <c r="EJ75" s="47"/>
      <c r="EK75" s="47"/>
      <c r="EL75" s="47"/>
    </row>
    <row r="76" spans="1:142" ht="18" customHeight="1" x14ac:dyDescent="0.3">
      <c r="A76" s="2"/>
      <c r="B76" s="6"/>
      <c r="C76" s="6"/>
      <c r="D76" s="6"/>
      <c r="E76" s="6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</row>
    <row r="77" spans="1:142" ht="18" customHeight="1" x14ac:dyDescent="0.3">
      <c r="A77" s="45"/>
      <c r="B77" s="6"/>
      <c r="C77" s="6"/>
      <c r="D77" s="6"/>
      <c r="E77" s="6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</row>
    <row r="78" spans="1:142" ht="18" customHeight="1" x14ac:dyDescent="0.3">
      <c r="A78" s="45"/>
      <c r="B78" s="6"/>
      <c r="C78" s="6"/>
      <c r="D78" s="6"/>
      <c r="E78" s="6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</row>
    <row r="79" spans="1:142" ht="18" customHeight="1" x14ac:dyDescent="0.3">
      <c r="A79" s="45"/>
      <c r="B79" s="6"/>
      <c r="C79" s="6"/>
      <c r="D79" s="6"/>
      <c r="E79" s="6"/>
      <c r="DV79" s="47"/>
      <c r="DW79" s="47"/>
      <c r="DX79" s="47"/>
      <c r="DY79" s="47"/>
      <c r="DZ79" s="47"/>
      <c r="EA79" s="47"/>
      <c r="EB79" s="47"/>
      <c r="EC79" s="47"/>
      <c r="ED79" s="47"/>
      <c r="EE79" s="47"/>
      <c r="EF79" s="47"/>
      <c r="EG79" s="47"/>
      <c r="EH79" s="47"/>
      <c r="EI79" s="47"/>
      <c r="EJ79" s="47"/>
      <c r="EK79" s="47"/>
      <c r="EL79" s="47"/>
    </row>
    <row r="80" spans="1:142" ht="18" customHeight="1" x14ac:dyDescent="0.3">
      <c r="A80" s="2"/>
      <c r="B80" s="6"/>
      <c r="C80" s="6"/>
      <c r="D80" s="6"/>
      <c r="E80" s="6"/>
      <c r="DV80" s="47"/>
      <c r="DW80" s="47"/>
      <c r="DX80" s="47"/>
      <c r="DY80" s="47"/>
      <c r="DZ80" s="47"/>
      <c r="EA80" s="47"/>
      <c r="EB80" s="47"/>
      <c r="EC80" s="47"/>
      <c r="ED80" s="47"/>
      <c r="EE80" s="47"/>
      <c r="EF80" s="47"/>
      <c r="EG80" s="47"/>
      <c r="EH80" s="47"/>
      <c r="EI80" s="47"/>
      <c r="EJ80" s="47"/>
      <c r="EK80" s="47"/>
      <c r="EL80" s="47"/>
    </row>
    <row r="81" spans="1:142" ht="18" customHeight="1" x14ac:dyDescent="0.3">
      <c r="A81" s="2"/>
      <c r="B81" s="6"/>
      <c r="C81" s="6"/>
      <c r="D81" s="6"/>
      <c r="E81" s="6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/>
      <c r="EI81" s="47"/>
      <c r="EJ81" s="47"/>
      <c r="EK81" s="47"/>
      <c r="EL81" s="47"/>
    </row>
    <row r="82" spans="1:142" s="35" customFormat="1" ht="15.75" customHeight="1" x14ac:dyDescent="0.3">
      <c r="A82" s="33"/>
      <c r="B82" s="34"/>
      <c r="C82" s="34"/>
      <c r="D82" s="34"/>
      <c r="E82" s="34"/>
      <c r="G82" s="28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51"/>
      <c r="DU82" s="51"/>
      <c r="DV82" s="47"/>
      <c r="DW82" s="47"/>
      <c r="DX82" s="47"/>
      <c r="DY82" s="47"/>
      <c r="DZ82" s="47"/>
      <c r="EA82" s="47"/>
      <c r="EB82" s="47"/>
      <c r="EC82" s="47"/>
      <c r="ED82" s="47"/>
      <c r="EE82" s="47"/>
      <c r="EF82" s="47"/>
      <c r="EG82" s="47"/>
      <c r="EH82" s="47"/>
      <c r="EI82" s="47"/>
      <c r="EJ82" s="47"/>
      <c r="EK82" s="47"/>
      <c r="EL82" s="47"/>
    </row>
    <row r="83" spans="1:142" s="28" customFormat="1" ht="16.2" customHeight="1" x14ac:dyDescent="0.3">
      <c r="A83" s="36"/>
      <c r="B83" s="37"/>
      <c r="C83" s="37"/>
      <c r="D83" s="37"/>
      <c r="E83" s="37"/>
      <c r="F83" s="36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51"/>
      <c r="DU83" s="51"/>
      <c r="DV83" s="47"/>
      <c r="DW83" s="47"/>
      <c r="DX83" s="47"/>
      <c r="DY83" s="47"/>
      <c r="DZ83" s="47"/>
      <c r="EA83" s="47"/>
      <c r="EB83" s="47"/>
      <c r="EC83" s="47"/>
      <c r="ED83" s="47"/>
      <c r="EE83" s="47"/>
      <c r="EF83" s="47"/>
      <c r="EG83" s="47"/>
      <c r="EH83" s="47"/>
      <c r="EI83" s="47"/>
      <c r="EJ83" s="47"/>
      <c r="EK83" s="47"/>
      <c r="EL83" s="47"/>
    </row>
    <row r="84" spans="1:142" s="47" customFormat="1" ht="20.25" customHeight="1" x14ac:dyDescent="0.3">
      <c r="A84" s="45"/>
      <c r="B84" s="41"/>
      <c r="C84" s="41"/>
      <c r="D84" s="41"/>
      <c r="E84" s="41"/>
      <c r="F84" s="50"/>
      <c r="G84" s="28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51"/>
      <c r="DU84" s="51"/>
    </row>
    <row r="85" spans="1:142" s="47" customFormat="1" ht="15.75" customHeight="1" x14ac:dyDescent="0.3">
      <c r="A85" s="45"/>
      <c r="B85" s="41"/>
      <c r="C85" s="41"/>
      <c r="D85" s="41"/>
      <c r="E85" s="41"/>
      <c r="F85" s="50"/>
      <c r="G85" s="28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51"/>
      <c r="DU85" s="51"/>
    </row>
    <row r="86" spans="1:142" s="47" customFormat="1" ht="15.75" customHeight="1" x14ac:dyDescent="0.3">
      <c r="A86" s="45"/>
      <c r="B86" s="41"/>
      <c r="C86" s="41"/>
      <c r="D86" s="41"/>
      <c r="E86" s="41"/>
      <c r="F86" s="50"/>
      <c r="G86" s="28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51"/>
      <c r="DU86" s="51"/>
    </row>
    <row r="87" spans="1:142" s="47" customFormat="1" ht="15.75" customHeight="1" x14ac:dyDescent="0.3">
      <c r="A87" s="45"/>
      <c r="B87" s="41"/>
      <c r="C87" s="41"/>
      <c r="D87" s="41"/>
      <c r="E87" s="41"/>
      <c r="F87" s="50"/>
      <c r="G87" s="28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51"/>
      <c r="DU87" s="51"/>
    </row>
    <row r="88" spans="1:142" s="47" customFormat="1" ht="15.75" customHeight="1" x14ac:dyDescent="0.3">
      <c r="A88" s="45"/>
      <c r="B88" s="41"/>
      <c r="C88" s="41"/>
      <c r="D88" s="41"/>
      <c r="E88" s="41"/>
      <c r="F88" s="50"/>
      <c r="G88" s="28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51"/>
      <c r="DU88" s="51"/>
    </row>
    <row r="89" spans="1:142" s="47" customFormat="1" ht="15.75" customHeight="1" x14ac:dyDescent="0.3">
      <c r="A89" s="45"/>
      <c r="B89" s="41"/>
      <c r="C89" s="41"/>
      <c r="D89" s="41"/>
      <c r="E89" s="41"/>
      <c r="F89" s="50"/>
      <c r="G89" s="28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51"/>
      <c r="DU89" s="51"/>
    </row>
    <row r="90" spans="1:142" s="47" customFormat="1" ht="15.75" customHeight="1" x14ac:dyDescent="0.3">
      <c r="A90" s="45"/>
      <c r="B90" s="41"/>
      <c r="C90" s="41"/>
      <c r="D90" s="41"/>
      <c r="E90" s="41"/>
      <c r="F90" s="50"/>
      <c r="G90" s="28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51"/>
      <c r="DU90" s="51"/>
    </row>
    <row r="91" spans="1:142" s="47" customFormat="1" ht="15.75" customHeight="1" x14ac:dyDescent="0.3">
      <c r="A91" s="45"/>
      <c r="B91" s="41"/>
      <c r="C91" s="41"/>
      <c r="D91" s="41"/>
      <c r="E91" s="41"/>
      <c r="F91" s="50"/>
      <c r="G91" s="28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51"/>
      <c r="DU91" s="51"/>
    </row>
    <row r="92" spans="1:142" s="47" customFormat="1" ht="15.75" customHeight="1" x14ac:dyDescent="0.3">
      <c r="A92" s="45"/>
      <c r="B92" s="41"/>
      <c r="C92" s="41"/>
      <c r="D92" s="41"/>
      <c r="E92" s="41"/>
      <c r="F92" s="50"/>
      <c r="G92" s="28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51"/>
      <c r="DU92" s="51"/>
    </row>
    <row r="93" spans="1:142" s="47" customFormat="1" ht="15.75" customHeight="1" x14ac:dyDescent="0.3">
      <c r="A93" s="45"/>
      <c r="B93" s="41"/>
      <c r="C93" s="41"/>
      <c r="D93" s="41"/>
      <c r="E93" s="41"/>
      <c r="F93" s="50"/>
      <c r="G93" s="28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51"/>
      <c r="DU93" s="51"/>
    </row>
    <row r="94" spans="1:142" s="47" customFormat="1" ht="15.75" customHeight="1" x14ac:dyDescent="0.3">
      <c r="A94" s="45"/>
      <c r="B94" s="41"/>
      <c r="C94" s="41"/>
      <c r="D94" s="41"/>
      <c r="E94" s="41"/>
      <c r="F94" s="50"/>
      <c r="G94" s="28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51"/>
      <c r="DU94" s="51"/>
    </row>
    <row r="95" spans="1:142" s="47" customFormat="1" ht="15.75" customHeight="1" x14ac:dyDescent="0.3">
      <c r="A95" s="45"/>
      <c r="B95" s="41"/>
      <c r="C95" s="41"/>
      <c r="D95" s="41"/>
      <c r="E95" s="41"/>
      <c r="F95" s="50"/>
      <c r="G95" s="28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51"/>
      <c r="DU95" s="51"/>
    </row>
    <row r="96" spans="1:142" s="47" customFormat="1" ht="15.75" customHeight="1" x14ac:dyDescent="0.3">
      <c r="A96" s="45"/>
      <c r="B96" s="41"/>
      <c r="C96" s="41"/>
      <c r="D96" s="41"/>
      <c r="E96" s="41"/>
      <c r="F96" s="50"/>
      <c r="G96" s="28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51"/>
      <c r="DU96" s="51"/>
    </row>
    <row r="97" spans="1:125" s="47" customFormat="1" ht="15.75" customHeight="1" x14ac:dyDescent="0.3">
      <c r="A97" s="45"/>
      <c r="B97" s="41"/>
      <c r="C97" s="41"/>
      <c r="D97" s="41"/>
      <c r="E97" s="41"/>
      <c r="F97" s="50"/>
      <c r="G97" s="28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51"/>
      <c r="DU97" s="51"/>
    </row>
    <row r="98" spans="1:125" s="47" customFormat="1" ht="15.75" customHeight="1" x14ac:dyDescent="0.3">
      <c r="A98" s="45"/>
      <c r="B98" s="41"/>
      <c r="C98" s="41"/>
      <c r="D98" s="41"/>
      <c r="E98" s="41"/>
      <c r="F98" s="50"/>
      <c r="G98" s="28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51"/>
      <c r="DU98" s="51"/>
    </row>
    <row r="99" spans="1:125" s="47" customFormat="1" ht="15.75" customHeight="1" x14ac:dyDescent="0.3">
      <c r="A99" s="45"/>
      <c r="B99" s="41"/>
      <c r="C99" s="41"/>
      <c r="D99" s="41"/>
      <c r="E99" s="41"/>
      <c r="F99" s="50"/>
      <c r="G99" s="28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51"/>
      <c r="DU99" s="51"/>
    </row>
    <row r="100" spans="1:125" s="47" customFormat="1" ht="15.75" customHeight="1" x14ac:dyDescent="0.3">
      <c r="A100" s="45"/>
      <c r="B100" s="41"/>
      <c r="C100" s="41"/>
      <c r="D100" s="41"/>
      <c r="E100" s="41"/>
      <c r="F100" s="50"/>
      <c r="G100" s="28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51"/>
      <c r="DU100" s="51"/>
    </row>
    <row r="101" spans="1:125" s="47" customFormat="1" ht="15.75" customHeight="1" x14ac:dyDescent="0.3">
      <c r="A101" s="45"/>
      <c r="B101" s="41"/>
      <c r="C101" s="41"/>
      <c r="D101" s="41"/>
      <c r="E101" s="41"/>
      <c r="F101" s="50"/>
      <c r="G101" s="28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51"/>
      <c r="DU101" s="51"/>
    </row>
    <row r="102" spans="1:125" s="47" customFormat="1" ht="15.75" customHeight="1" x14ac:dyDescent="0.3">
      <c r="A102" s="45"/>
      <c r="B102" s="41"/>
      <c r="C102" s="41"/>
      <c r="D102" s="41"/>
      <c r="E102" s="41"/>
      <c r="F102" s="50"/>
      <c r="G102" s="28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51"/>
      <c r="DU102" s="51"/>
    </row>
    <row r="103" spans="1:125" s="47" customFormat="1" ht="15.75" customHeight="1" x14ac:dyDescent="0.3">
      <c r="A103" s="45"/>
      <c r="B103" s="41"/>
      <c r="C103" s="41"/>
      <c r="D103" s="41"/>
      <c r="E103" s="41"/>
      <c r="F103" s="50"/>
      <c r="G103" s="28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51"/>
      <c r="DU103" s="51"/>
    </row>
    <row r="104" spans="1:125" s="47" customFormat="1" ht="15.75" customHeight="1" x14ac:dyDescent="0.3">
      <c r="A104" s="45"/>
      <c r="B104" s="41"/>
      <c r="C104" s="41"/>
      <c r="D104" s="41"/>
      <c r="E104" s="41"/>
      <c r="F104" s="50"/>
      <c r="G104" s="28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51"/>
      <c r="DU104" s="51"/>
    </row>
    <row r="105" spans="1:125" s="47" customFormat="1" ht="15.75" customHeight="1" x14ac:dyDescent="0.3">
      <c r="A105" s="45"/>
      <c r="B105" s="41"/>
      <c r="C105" s="41"/>
      <c r="D105" s="41"/>
      <c r="E105" s="41"/>
      <c r="F105" s="50"/>
      <c r="G105" s="28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51"/>
      <c r="DU105" s="51"/>
    </row>
    <row r="106" spans="1:125" s="47" customFormat="1" ht="15.75" customHeight="1" x14ac:dyDescent="0.3">
      <c r="A106" s="45"/>
      <c r="B106" s="41"/>
      <c r="C106" s="41"/>
      <c r="D106" s="41"/>
      <c r="E106" s="41"/>
      <c r="F106" s="50"/>
      <c r="G106" s="28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51"/>
      <c r="DU106" s="51"/>
    </row>
    <row r="107" spans="1:125" s="47" customFormat="1" ht="15.75" customHeight="1" x14ac:dyDescent="0.3">
      <c r="A107" s="45"/>
      <c r="B107" s="41"/>
      <c r="C107" s="41"/>
      <c r="D107" s="41"/>
      <c r="E107" s="41"/>
      <c r="F107" s="50"/>
      <c r="G107" s="28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51"/>
      <c r="DU107" s="51"/>
    </row>
    <row r="108" spans="1:125" s="47" customFormat="1" ht="15.75" customHeight="1" x14ac:dyDescent="0.3">
      <c r="A108" s="45"/>
      <c r="B108" s="41"/>
      <c r="C108" s="41"/>
      <c r="D108" s="41"/>
      <c r="E108" s="41"/>
      <c r="F108" s="50"/>
      <c r="G108" s="28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51"/>
      <c r="DU108" s="51"/>
    </row>
    <row r="109" spans="1:125" s="47" customFormat="1" ht="15.75" customHeight="1" x14ac:dyDescent="0.3">
      <c r="A109" s="45"/>
      <c r="B109" s="41"/>
      <c r="C109" s="41"/>
      <c r="D109" s="41"/>
      <c r="E109" s="41"/>
      <c r="F109" s="50"/>
      <c r="G109" s="28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51"/>
      <c r="DU109" s="51"/>
    </row>
    <row r="110" spans="1:125" s="47" customFormat="1" ht="15.75" customHeight="1" x14ac:dyDescent="0.3">
      <c r="A110" s="45"/>
      <c r="B110" s="41"/>
      <c r="C110" s="41"/>
      <c r="D110" s="41"/>
      <c r="E110" s="41"/>
      <c r="F110" s="50"/>
      <c r="G110" s="28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51"/>
      <c r="DU110" s="51"/>
    </row>
    <row r="111" spans="1:125" s="47" customFormat="1" ht="15.75" customHeight="1" x14ac:dyDescent="0.3">
      <c r="A111" s="45"/>
      <c r="B111" s="41"/>
      <c r="C111" s="41"/>
      <c r="D111" s="41"/>
      <c r="E111" s="41"/>
      <c r="F111" s="50"/>
      <c r="G111" s="28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51"/>
      <c r="DU111" s="51"/>
    </row>
    <row r="112" spans="1:125" s="47" customFormat="1" ht="15.75" customHeight="1" x14ac:dyDescent="0.3">
      <c r="A112" s="45"/>
      <c r="B112" s="41"/>
      <c r="C112" s="41"/>
      <c r="D112" s="41"/>
      <c r="E112" s="41"/>
      <c r="F112" s="50"/>
      <c r="G112" s="28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51"/>
      <c r="DU112" s="51"/>
    </row>
    <row r="113" spans="1:125" s="47" customFormat="1" ht="15.75" customHeight="1" x14ac:dyDescent="0.3">
      <c r="A113" s="45"/>
      <c r="B113" s="41"/>
      <c r="C113" s="41"/>
      <c r="D113" s="41"/>
      <c r="E113" s="41"/>
      <c r="F113" s="50"/>
      <c r="G113" s="28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51"/>
      <c r="DU113" s="51"/>
    </row>
    <row r="114" spans="1:125" s="47" customFormat="1" ht="15.75" customHeight="1" x14ac:dyDescent="0.3">
      <c r="A114" s="45"/>
      <c r="B114" s="41"/>
      <c r="C114" s="41"/>
      <c r="D114" s="41"/>
      <c r="E114" s="41"/>
      <c r="F114" s="50"/>
      <c r="G114" s="28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51"/>
      <c r="DU114" s="51"/>
    </row>
    <row r="115" spans="1:125" s="47" customFormat="1" ht="15.75" customHeight="1" x14ac:dyDescent="0.3">
      <c r="A115" s="45"/>
      <c r="B115" s="41"/>
      <c r="C115" s="41"/>
      <c r="D115" s="41"/>
      <c r="E115" s="41"/>
      <c r="F115" s="50"/>
      <c r="G115" s="28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51"/>
      <c r="DU115" s="51"/>
    </row>
    <row r="116" spans="1:125" s="47" customFormat="1" ht="15.75" customHeight="1" x14ac:dyDescent="0.3">
      <c r="A116" s="45"/>
      <c r="B116" s="41"/>
      <c r="C116" s="41"/>
      <c r="D116" s="41"/>
      <c r="E116" s="41"/>
      <c r="F116" s="50"/>
      <c r="G116" s="28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51"/>
      <c r="DU116" s="51"/>
    </row>
    <row r="117" spans="1:125" s="47" customFormat="1" ht="15.75" customHeight="1" x14ac:dyDescent="0.3">
      <c r="A117" s="45"/>
      <c r="B117" s="41"/>
      <c r="C117" s="41"/>
      <c r="D117" s="41"/>
      <c r="E117" s="41"/>
      <c r="F117" s="50"/>
      <c r="G117" s="28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51"/>
      <c r="DU117" s="51"/>
    </row>
    <row r="118" spans="1:125" s="47" customFormat="1" ht="15.75" customHeight="1" x14ac:dyDescent="0.3">
      <c r="A118" s="45"/>
      <c r="B118" s="41"/>
      <c r="C118" s="41"/>
      <c r="D118" s="41"/>
      <c r="E118" s="41"/>
      <c r="F118" s="50"/>
      <c r="G118" s="28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51"/>
      <c r="DU118" s="51"/>
    </row>
    <row r="119" spans="1:125" s="47" customFormat="1" ht="15.75" customHeight="1" x14ac:dyDescent="0.3">
      <c r="A119" s="45"/>
      <c r="B119" s="41"/>
      <c r="C119" s="41"/>
      <c r="D119" s="41"/>
      <c r="E119" s="41"/>
      <c r="F119" s="50"/>
      <c r="G119" s="28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51"/>
      <c r="DU119" s="51"/>
    </row>
    <row r="120" spans="1:125" s="47" customFormat="1" ht="15.75" customHeight="1" x14ac:dyDescent="0.3">
      <c r="A120" s="45"/>
      <c r="B120" s="41"/>
      <c r="C120" s="41"/>
      <c r="D120" s="41"/>
      <c r="E120" s="41"/>
      <c r="F120" s="50"/>
      <c r="G120" s="28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51"/>
      <c r="DU120" s="51"/>
    </row>
    <row r="121" spans="1:125" s="47" customFormat="1" ht="15.75" customHeight="1" x14ac:dyDescent="0.3">
      <c r="A121" s="45"/>
      <c r="B121" s="41"/>
      <c r="C121" s="41"/>
      <c r="D121" s="41"/>
      <c r="E121" s="41"/>
      <c r="F121" s="50"/>
      <c r="G121" s="28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51"/>
      <c r="DU121" s="51"/>
    </row>
    <row r="122" spans="1:125" s="47" customFormat="1" ht="15.75" customHeight="1" x14ac:dyDescent="0.3">
      <c r="A122" s="45"/>
      <c r="B122" s="41"/>
      <c r="C122" s="41"/>
      <c r="D122" s="41"/>
      <c r="E122" s="41"/>
      <c r="F122" s="50"/>
      <c r="G122" s="28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51"/>
      <c r="DU122" s="51"/>
    </row>
    <row r="123" spans="1:125" s="47" customFormat="1" ht="15.75" customHeight="1" x14ac:dyDescent="0.3">
      <c r="A123" s="45"/>
      <c r="B123" s="41"/>
      <c r="C123" s="41"/>
      <c r="D123" s="41"/>
      <c r="E123" s="41"/>
      <c r="F123" s="50"/>
      <c r="G123" s="28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51"/>
      <c r="DU123" s="51"/>
    </row>
    <row r="124" spans="1:125" s="47" customFormat="1" ht="15.75" customHeight="1" x14ac:dyDescent="0.3">
      <c r="A124" s="45"/>
      <c r="B124" s="41"/>
      <c r="C124" s="41"/>
      <c r="D124" s="41"/>
      <c r="E124" s="41"/>
      <c r="F124" s="50"/>
      <c r="G124" s="28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51"/>
      <c r="DU124" s="51"/>
    </row>
    <row r="125" spans="1:125" s="47" customFormat="1" ht="15.75" customHeight="1" x14ac:dyDescent="0.3">
      <c r="A125" s="45"/>
      <c r="B125" s="41"/>
      <c r="C125" s="41"/>
      <c r="D125" s="41"/>
      <c r="E125" s="41"/>
      <c r="F125" s="50"/>
      <c r="G125" s="28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51"/>
      <c r="DU125" s="51"/>
    </row>
    <row r="126" spans="1:125" s="47" customFormat="1" ht="15.75" customHeight="1" x14ac:dyDescent="0.3">
      <c r="A126" s="45"/>
      <c r="B126" s="41"/>
      <c r="C126" s="41"/>
      <c r="D126" s="41"/>
      <c r="E126" s="41"/>
      <c r="F126" s="50"/>
      <c r="G126" s="28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51"/>
      <c r="DU126" s="51"/>
    </row>
    <row r="127" spans="1:125" s="47" customFormat="1" ht="15.75" customHeight="1" x14ac:dyDescent="0.3">
      <c r="A127" s="45"/>
      <c r="B127" s="41"/>
      <c r="C127" s="41"/>
      <c r="D127" s="41"/>
      <c r="E127" s="41"/>
      <c r="F127" s="50"/>
      <c r="G127" s="28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51"/>
      <c r="DU127" s="51"/>
    </row>
    <row r="128" spans="1:125" s="47" customFormat="1" ht="15.75" customHeight="1" x14ac:dyDescent="0.3">
      <c r="A128" s="45"/>
      <c r="B128" s="41"/>
      <c r="C128" s="41"/>
      <c r="D128" s="41"/>
      <c r="E128" s="41"/>
      <c r="F128" s="50"/>
      <c r="G128" s="28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51"/>
      <c r="DU128" s="51"/>
    </row>
    <row r="129" spans="1:125" s="47" customFormat="1" ht="15.75" customHeight="1" x14ac:dyDescent="0.3">
      <c r="A129" s="45"/>
      <c r="B129" s="41"/>
      <c r="C129" s="41"/>
      <c r="D129" s="41"/>
      <c r="E129" s="41"/>
      <c r="F129" s="50"/>
      <c r="G129" s="28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51"/>
      <c r="DU129" s="51"/>
    </row>
    <row r="130" spans="1:125" s="47" customFormat="1" ht="15.75" customHeight="1" x14ac:dyDescent="0.3">
      <c r="A130" s="45"/>
      <c r="B130" s="41"/>
      <c r="C130" s="41"/>
      <c r="D130" s="41"/>
      <c r="E130" s="41"/>
      <c r="F130" s="50"/>
      <c r="G130" s="28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51"/>
      <c r="DU130" s="51"/>
    </row>
    <row r="131" spans="1:125" s="47" customFormat="1" ht="15.75" customHeight="1" x14ac:dyDescent="0.3">
      <c r="A131" s="45"/>
      <c r="B131" s="41"/>
      <c r="C131" s="41"/>
      <c r="D131" s="41"/>
      <c r="E131" s="41"/>
      <c r="F131" s="50"/>
      <c r="G131" s="28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51"/>
      <c r="DU131" s="51"/>
    </row>
    <row r="132" spans="1:125" s="47" customFormat="1" ht="15.75" customHeight="1" x14ac:dyDescent="0.3">
      <c r="A132" s="45"/>
      <c r="B132" s="41"/>
      <c r="C132" s="41"/>
      <c r="D132" s="41"/>
      <c r="E132" s="41"/>
      <c r="F132" s="50"/>
      <c r="G132" s="28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51"/>
      <c r="DU132" s="51"/>
    </row>
    <row r="133" spans="1:125" s="47" customFormat="1" ht="15.75" customHeight="1" x14ac:dyDescent="0.3">
      <c r="A133" s="45"/>
      <c r="B133" s="41"/>
      <c r="C133" s="41"/>
      <c r="D133" s="41"/>
      <c r="E133" s="41"/>
      <c r="F133" s="50"/>
      <c r="G133" s="28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51"/>
      <c r="DU133" s="51"/>
    </row>
    <row r="134" spans="1:125" s="47" customFormat="1" ht="15.75" customHeight="1" x14ac:dyDescent="0.3">
      <c r="A134" s="45"/>
      <c r="B134" s="41"/>
      <c r="C134" s="41"/>
      <c r="D134" s="41"/>
      <c r="E134" s="41"/>
      <c r="F134" s="50"/>
      <c r="G134" s="28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51"/>
      <c r="DU134" s="51"/>
    </row>
    <row r="135" spans="1:125" s="47" customFormat="1" ht="15.75" customHeight="1" x14ac:dyDescent="0.3">
      <c r="A135" s="45"/>
      <c r="B135" s="41"/>
      <c r="C135" s="41"/>
      <c r="D135" s="41"/>
      <c r="E135" s="41"/>
      <c r="F135" s="50"/>
      <c r="G135" s="28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51"/>
      <c r="DU135" s="51"/>
    </row>
    <row r="136" spans="1:125" s="47" customFormat="1" ht="15.75" customHeight="1" x14ac:dyDescent="0.3">
      <c r="A136" s="45"/>
      <c r="B136" s="41"/>
      <c r="C136" s="41"/>
      <c r="D136" s="41"/>
      <c r="E136" s="41"/>
      <c r="F136" s="50"/>
      <c r="G136" s="28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51"/>
      <c r="DU136" s="51"/>
    </row>
    <row r="137" spans="1:125" s="47" customFormat="1" ht="15.75" customHeight="1" x14ac:dyDescent="0.3">
      <c r="A137" s="45"/>
      <c r="B137" s="41"/>
      <c r="C137" s="41"/>
      <c r="D137" s="41"/>
      <c r="E137" s="41"/>
      <c r="F137" s="50"/>
      <c r="G137" s="28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51"/>
      <c r="DU137" s="51"/>
    </row>
    <row r="138" spans="1:125" s="47" customFormat="1" ht="15.75" customHeight="1" x14ac:dyDescent="0.3">
      <c r="A138" s="45"/>
      <c r="B138" s="41"/>
      <c r="C138" s="41"/>
      <c r="D138" s="41"/>
      <c r="E138" s="41"/>
      <c r="F138" s="50"/>
      <c r="G138" s="28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51"/>
      <c r="DU138" s="51"/>
    </row>
    <row r="139" spans="1:125" s="47" customFormat="1" ht="15.75" customHeight="1" x14ac:dyDescent="0.3">
      <c r="A139" s="45"/>
      <c r="B139" s="41"/>
      <c r="C139" s="41"/>
      <c r="D139" s="41"/>
      <c r="E139" s="41"/>
      <c r="F139" s="50"/>
      <c r="G139" s="28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51"/>
      <c r="DU139" s="51"/>
    </row>
    <row r="140" spans="1:125" s="47" customFormat="1" ht="15.75" customHeight="1" x14ac:dyDescent="0.3">
      <c r="A140" s="45"/>
      <c r="B140" s="41"/>
      <c r="C140" s="41"/>
      <c r="D140" s="41"/>
      <c r="E140" s="41"/>
      <c r="F140" s="50"/>
      <c r="G140" s="28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51"/>
      <c r="DU140" s="51"/>
    </row>
    <row r="141" spans="1:125" s="47" customFormat="1" ht="15.75" customHeight="1" x14ac:dyDescent="0.3">
      <c r="A141" s="45"/>
      <c r="B141" s="41"/>
      <c r="C141" s="41"/>
      <c r="D141" s="41"/>
      <c r="E141" s="41"/>
      <c r="F141" s="50"/>
      <c r="G141" s="28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51"/>
      <c r="DU141" s="51"/>
    </row>
    <row r="142" spans="1:125" s="47" customFormat="1" ht="15.75" customHeight="1" x14ac:dyDescent="0.3">
      <c r="A142" s="45"/>
      <c r="B142" s="41"/>
      <c r="C142" s="41"/>
      <c r="D142" s="41"/>
      <c r="E142" s="41"/>
      <c r="F142" s="50"/>
      <c r="G142" s="28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51"/>
      <c r="DU142" s="51"/>
    </row>
    <row r="143" spans="1:125" s="47" customFormat="1" ht="15.75" customHeight="1" x14ac:dyDescent="0.3">
      <c r="A143" s="45"/>
      <c r="B143" s="41"/>
      <c r="C143" s="41"/>
      <c r="D143" s="41"/>
      <c r="E143" s="41"/>
      <c r="F143" s="50"/>
      <c r="G143" s="28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51"/>
      <c r="DU143" s="51"/>
    </row>
    <row r="144" spans="1:125" s="47" customFormat="1" ht="15.75" customHeight="1" x14ac:dyDescent="0.3">
      <c r="A144" s="45"/>
      <c r="B144" s="41"/>
      <c r="C144" s="41"/>
      <c r="D144" s="41"/>
      <c r="E144" s="41"/>
      <c r="F144" s="50"/>
      <c r="G144" s="28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51"/>
      <c r="DU144" s="51"/>
    </row>
    <row r="145" spans="1:126" s="47" customFormat="1" ht="15.75" customHeight="1" x14ac:dyDescent="0.3">
      <c r="A145" s="45"/>
      <c r="B145" s="41"/>
      <c r="C145" s="41"/>
      <c r="D145" s="41"/>
      <c r="E145" s="41"/>
      <c r="F145" s="50"/>
      <c r="G145" s="28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51"/>
      <c r="DU145" s="51"/>
    </row>
    <row r="146" spans="1:126" s="47" customFormat="1" ht="15.75" customHeight="1" x14ac:dyDescent="0.3">
      <c r="A146" s="45"/>
      <c r="B146" s="41"/>
      <c r="C146" s="41"/>
      <c r="D146" s="41"/>
      <c r="E146" s="41"/>
      <c r="F146" s="50"/>
      <c r="G146" s="28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51"/>
      <c r="DU146" s="51"/>
    </row>
    <row r="147" spans="1:126" s="47" customFormat="1" ht="15.75" customHeight="1" x14ac:dyDescent="0.3">
      <c r="A147" s="45"/>
      <c r="B147" s="41"/>
      <c r="C147" s="41"/>
      <c r="D147" s="41"/>
      <c r="E147" s="41"/>
      <c r="F147" s="50"/>
      <c r="G147" s="28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51"/>
      <c r="DU147" s="51"/>
    </row>
    <row r="148" spans="1:126" s="47" customFormat="1" ht="15.75" customHeight="1" x14ac:dyDescent="0.3">
      <c r="A148" s="45"/>
      <c r="B148" s="41"/>
      <c r="C148" s="41"/>
      <c r="D148" s="41"/>
      <c r="E148" s="41"/>
      <c r="F148" s="50"/>
      <c r="G148" s="28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51"/>
      <c r="DU148" s="51"/>
    </row>
    <row r="149" spans="1:126" s="47" customFormat="1" ht="15.75" customHeight="1" x14ac:dyDescent="0.3">
      <c r="A149" s="45"/>
      <c r="B149" s="41"/>
      <c r="C149" s="41"/>
      <c r="D149" s="41"/>
      <c r="E149" s="41"/>
      <c r="F149" s="50"/>
      <c r="G149" s="28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51"/>
      <c r="DU149" s="51"/>
    </row>
    <row r="150" spans="1:126" s="47" customFormat="1" ht="15.75" customHeight="1" x14ac:dyDescent="0.3">
      <c r="A150" s="45"/>
      <c r="B150" s="41"/>
      <c r="C150" s="41"/>
      <c r="D150" s="41"/>
      <c r="E150" s="41"/>
      <c r="F150" s="50"/>
      <c r="G150" s="28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51"/>
      <c r="DU150" s="51"/>
    </row>
    <row r="151" spans="1:126" s="47" customFormat="1" ht="15.75" customHeight="1" x14ac:dyDescent="0.3">
      <c r="A151" s="45"/>
      <c r="B151" s="41"/>
      <c r="C151" s="41"/>
      <c r="D151" s="41"/>
      <c r="E151" s="41"/>
      <c r="F151" s="50"/>
      <c r="G151" s="28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51"/>
      <c r="DU151" s="51"/>
    </row>
    <row r="152" spans="1:126" s="47" customFormat="1" ht="15.75" customHeight="1" x14ac:dyDescent="0.3">
      <c r="A152" s="45"/>
      <c r="B152" s="41"/>
      <c r="C152" s="41"/>
      <c r="D152" s="41"/>
      <c r="E152" s="41"/>
      <c r="F152" s="50"/>
      <c r="G152" s="28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51"/>
      <c r="DU152" s="51"/>
    </row>
    <row r="153" spans="1:126" s="47" customFormat="1" ht="15.75" customHeight="1" x14ac:dyDescent="0.3">
      <c r="A153" s="45"/>
      <c r="B153" s="41"/>
      <c r="C153" s="41"/>
      <c r="D153" s="41"/>
      <c r="E153" s="41"/>
      <c r="F153" s="50"/>
      <c r="G153" s="28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51"/>
      <c r="DU153" s="51"/>
    </row>
    <row r="154" spans="1:126" s="47" customFormat="1" ht="15.75" customHeight="1" x14ac:dyDescent="0.3">
      <c r="A154" s="45"/>
      <c r="B154" s="41"/>
      <c r="C154" s="41"/>
      <c r="D154" s="41"/>
      <c r="E154" s="41"/>
      <c r="F154" s="50"/>
      <c r="G154" s="28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51"/>
      <c r="DU154" s="51"/>
    </row>
    <row r="155" spans="1:126" s="47" customFormat="1" ht="15.75" customHeight="1" x14ac:dyDescent="0.3">
      <c r="A155" s="45"/>
      <c r="B155" s="41"/>
      <c r="C155" s="41"/>
      <c r="D155" s="41"/>
      <c r="E155" s="41"/>
      <c r="F155" s="50"/>
      <c r="G155" s="28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51"/>
      <c r="DU155" s="51"/>
    </row>
    <row r="156" spans="1:126" s="47" customFormat="1" ht="15.75" customHeight="1" x14ac:dyDescent="0.3">
      <c r="A156" s="45"/>
      <c r="B156" s="41"/>
      <c r="C156" s="41"/>
      <c r="D156" s="41"/>
      <c r="E156" s="41"/>
      <c r="F156" s="50"/>
      <c r="G156" s="28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51"/>
      <c r="DU156" s="51"/>
    </row>
    <row r="157" spans="1:126" s="47" customFormat="1" ht="15.75" customHeight="1" x14ac:dyDescent="0.3">
      <c r="A157" s="45"/>
      <c r="B157" s="41"/>
      <c r="C157" s="41"/>
      <c r="D157" s="41"/>
      <c r="E157" s="41"/>
      <c r="F157" s="50"/>
      <c r="G157" s="28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51"/>
      <c r="DU157" s="51"/>
      <c r="DV157"/>
    </row>
    <row r="158" spans="1:126" s="47" customFormat="1" ht="15.75" customHeight="1" x14ac:dyDescent="0.3">
      <c r="A158" s="45"/>
      <c r="B158" s="41"/>
      <c r="C158" s="41"/>
      <c r="D158" s="41"/>
      <c r="E158" s="41"/>
      <c r="F158" s="50"/>
      <c r="G158" s="28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51"/>
      <c r="DU158" s="51"/>
      <c r="DV158"/>
    </row>
    <row r="159" spans="1:126" s="47" customFormat="1" ht="15.75" customHeight="1" x14ac:dyDescent="0.3">
      <c r="A159" s="45"/>
      <c r="B159" s="41"/>
      <c r="C159" s="41"/>
      <c r="D159" s="41"/>
      <c r="E159" s="41"/>
      <c r="F159" s="50"/>
      <c r="G159" s="28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51"/>
      <c r="DU159" s="51"/>
      <c r="DV159"/>
    </row>
    <row r="160" spans="1:126" s="47" customFormat="1" ht="15.75" customHeight="1" x14ac:dyDescent="0.3">
      <c r="A160" s="45"/>
      <c r="B160" s="41"/>
      <c r="C160" s="41"/>
      <c r="D160" s="41"/>
      <c r="E160" s="41"/>
      <c r="F160" s="50"/>
      <c r="G160" s="28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51"/>
      <c r="DU160" s="51"/>
      <c r="DV160"/>
    </row>
    <row r="161" spans="1:142" s="47" customFormat="1" ht="15.75" customHeight="1" x14ac:dyDescent="0.3">
      <c r="A161" s="45"/>
      <c r="B161" s="41"/>
      <c r="C161" s="41"/>
      <c r="D161" s="41"/>
      <c r="E161" s="41"/>
      <c r="F161" s="50"/>
      <c r="G161" s="28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51"/>
      <c r="DU161" s="51"/>
      <c r="DV161"/>
    </row>
    <row r="162" spans="1:142" s="47" customFormat="1" ht="15.75" customHeight="1" x14ac:dyDescent="0.3">
      <c r="A162" s="45"/>
      <c r="B162" s="41"/>
      <c r="C162" s="41"/>
      <c r="D162" s="41"/>
      <c r="E162" s="41"/>
      <c r="F162" s="50"/>
      <c r="G162" s="28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51"/>
      <c r="DU162" s="51"/>
      <c r="DV162"/>
    </row>
    <row r="163" spans="1:142" s="47" customFormat="1" ht="15.75" customHeight="1" x14ac:dyDescent="0.3">
      <c r="A163" s="45"/>
      <c r="B163" s="41"/>
      <c r="C163" s="41"/>
      <c r="D163" s="41"/>
      <c r="E163" s="41"/>
      <c r="F163" s="50"/>
      <c r="G163" s="28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51"/>
      <c r="DU163" s="51"/>
      <c r="DV163"/>
    </row>
    <row r="164" spans="1:142" s="47" customFormat="1" ht="15.75" customHeight="1" x14ac:dyDescent="0.3">
      <c r="A164" s="45"/>
      <c r="B164" s="41"/>
      <c r="C164" s="41"/>
      <c r="D164" s="41"/>
      <c r="E164" s="41"/>
      <c r="F164" s="50"/>
      <c r="G164" s="28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51"/>
      <c r="DU164" s="51"/>
      <c r="DV164"/>
    </row>
    <row r="165" spans="1:142" s="47" customFormat="1" ht="15.75" customHeight="1" x14ac:dyDescent="0.3">
      <c r="A165" s="45"/>
      <c r="B165" s="41"/>
      <c r="C165" s="41"/>
      <c r="D165" s="41"/>
      <c r="E165" s="41"/>
      <c r="F165" s="50"/>
      <c r="G165" s="28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51"/>
      <c r="DU165" s="51"/>
      <c r="DV165"/>
    </row>
    <row r="166" spans="1:142" s="47" customFormat="1" ht="15.75" customHeight="1" x14ac:dyDescent="0.3">
      <c r="A166" s="45"/>
      <c r="B166" s="41"/>
      <c r="C166" s="41"/>
      <c r="D166" s="41"/>
      <c r="E166" s="41"/>
      <c r="F166" s="50"/>
      <c r="G166" s="28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51"/>
      <c r="DU166" s="51"/>
      <c r="DV166"/>
    </row>
    <row r="167" spans="1:142" s="47" customFormat="1" ht="15.75" customHeight="1" x14ac:dyDescent="0.3">
      <c r="A167" s="45"/>
      <c r="B167" s="41"/>
      <c r="C167" s="41"/>
      <c r="D167" s="41"/>
      <c r="E167" s="41"/>
      <c r="F167" s="50"/>
      <c r="G167" s="28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51"/>
      <c r="DU167" s="51"/>
      <c r="DV167"/>
    </row>
    <row r="168" spans="1:142" s="47" customFormat="1" ht="15.75" customHeight="1" x14ac:dyDescent="0.3">
      <c r="A168" s="45"/>
      <c r="B168" s="41"/>
      <c r="C168" s="41"/>
      <c r="D168" s="41"/>
      <c r="E168" s="41"/>
      <c r="F168" s="50"/>
      <c r="G168" s="28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51"/>
      <c r="DU168" s="51"/>
      <c r="DV168"/>
    </row>
    <row r="169" spans="1:142" s="47" customFormat="1" ht="15.75" customHeight="1" x14ac:dyDescent="0.3">
      <c r="A169" s="45"/>
      <c r="B169" s="41"/>
      <c r="C169" s="41"/>
      <c r="D169" s="41"/>
      <c r="E169" s="41"/>
      <c r="F169" s="50"/>
      <c r="G169" s="28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51"/>
      <c r="DU169" s="51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</row>
    <row r="170" spans="1:142" s="47" customFormat="1" ht="15.75" customHeight="1" x14ac:dyDescent="0.3">
      <c r="A170" s="45"/>
      <c r="B170" s="41"/>
      <c r="C170" s="41"/>
      <c r="D170" s="41"/>
      <c r="E170" s="41"/>
      <c r="F170" s="50"/>
      <c r="G170" s="28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51"/>
      <c r="DU170" s="51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</row>
    <row r="171" spans="1:142" s="47" customFormat="1" ht="15.75" customHeight="1" x14ac:dyDescent="0.3">
      <c r="A171" s="45"/>
      <c r="B171" s="41"/>
      <c r="C171" s="41"/>
      <c r="D171" s="41"/>
      <c r="E171" s="41"/>
      <c r="F171" s="50"/>
      <c r="G171" s="28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51"/>
      <c r="DU171" s="5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</row>
    <row r="172" spans="1:142" s="47" customFormat="1" ht="15.75" customHeight="1" x14ac:dyDescent="0.3">
      <c r="A172" s="45"/>
      <c r="B172" s="41"/>
      <c r="C172" s="41"/>
      <c r="D172" s="41"/>
      <c r="E172" s="41"/>
      <c r="F172" s="50"/>
      <c r="G172" s="28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51"/>
      <c r="DU172" s="51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</row>
    <row r="173" spans="1:142" s="47" customFormat="1" ht="15.75" customHeight="1" x14ac:dyDescent="0.3">
      <c r="A173" s="45"/>
      <c r="B173" s="41"/>
      <c r="C173" s="41"/>
      <c r="D173" s="41"/>
      <c r="E173" s="41"/>
      <c r="F173" s="50"/>
      <c r="G173" s="28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51"/>
      <c r="DU173" s="51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</row>
    <row r="174" spans="1:142" s="47" customFormat="1" ht="15.75" customHeight="1" x14ac:dyDescent="0.3">
      <c r="A174" s="45"/>
      <c r="B174" s="41"/>
      <c r="C174" s="41"/>
      <c r="D174" s="41"/>
      <c r="E174" s="41"/>
      <c r="F174" s="50"/>
      <c r="G174" s="28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51"/>
      <c r="DU174" s="51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</row>
    <row r="175" spans="1:142" s="47" customFormat="1" ht="15.75" customHeight="1" x14ac:dyDescent="0.3">
      <c r="A175" s="45"/>
      <c r="B175" s="41"/>
      <c r="C175" s="41"/>
      <c r="D175" s="41"/>
      <c r="E175" s="41"/>
      <c r="F175" s="50"/>
      <c r="G175" s="28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51"/>
      <c r="DU175" s="51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</row>
    <row r="176" spans="1:142" s="47" customFormat="1" ht="15.75" customHeight="1" x14ac:dyDescent="0.3">
      <c r="A176" s="45"/>
      <c r="B176" s="41"/>
      <c r="C176" s="41"/>
      <c r="D176" s="41"/>
      <c r="E176" s="41"/>
      <c r="F176" s="50"/>
      <c r="G176" s="28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51"/>
      <c r="DU176" s="51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</row>
    <row r="177" spans="1:142" s="47" customFormat="1" ht="15.75" customHeight="1" x14ac:dyDescent="0.3">
      <c r="A177" s="45"/>
      <c r="B177" s="41"/>
      <c r="C177" s="41"/>
      <c r="D177" s="41"/>
      <c r="E177" s="41"/>
      <c r="F177" s="50"/>
      <c r="G177" s="28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51"/>
      <c r="DU177" s="51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</row>
    <row r="178" spans="1:142" s="47" customFormat="1" ht="15.75" customHeight="1" x14ac:dyDescent="0.3">
      <c r="A178" s="45"/>
      <c r="B178" s="41"/>
      <c r="C178" s="41"/>
      <c r="D178" s="41"/>
      <c r="E178" s="41"/>
      <c r="F178" s="50"/>
      <c r="G178" s="28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51"/>
      <c r="DU178" s="51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</row>
    <row r="179" spans="1:142" s="47" customFormat="1" ht="15.75" customHeight="1" x14ac:dyDescent="0.3">
      <c r="A179" s="45"/>
      <c r="B179" s="41"/>
      <c r="C179" s="41"/>
      <c r="D179" s="41"/>
      <c r="E179" s="41"/>
      <c r="F179" s="50"/>
      <c r="G179" s="28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51"/>
      <c r="DU179" s="51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</row>
    <row r="180" spans="1:142" s="47" customFormat="1" ht="15.75" customHeight="1" x14ac:dyDescent="0.3">
      <c r="A180" s="45"/>
      <c r="B180" s="41"/>
      <c r="C180" s="41"/>
      <c r="D180" s="41"/>
      <c r="E180" s="41"/>
      <c r="F180" s="50"/>
      <c r="G180" s="28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51"/>
      <c r="DU180" s="51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</row>
    <row r="181" spans="1:142" s="47" customFormat="1" ht="15.75" customHeight="1" x14ac:dyDescent="0.3">
      <c r="A181" s="45"/>
      <c r="B181" s="41"/>
      <c r="C181" s="41"/>
      <c r="D181" s="41"/>
      <c r="E181" s="41"/>
      <c r="F181" s="50"/>
      <c r="G181" s="28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51"/>
      <c r="DU181" s="5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</row>
    <row r="182" spans="1:142" s="47" customFormat="1" ht="15.75" customHeight="1" x14ac:dyDescent="0.3">
      <c r="A182" s="45"/>
      <c r="B182" s="41"/>
      <c r="C182" s="41"/>
      <c r="D182" s="41"/>
      <c r="E182" s="41"/>
      <c r="F182" s="50"/>
      <c r="G182" s="28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51"/>
      <c r="DU182" s="51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</row>
    <row r="183" spans="1:142" s="47" customFormat="1" ht="15.75" customHeight="1" x14ac:dyDescent="0.3">
      <c r="A183" s="45"/>
      <c r="B183" s="41"/>
      <c r="C183" s="41"/>
      <c r="D183" s="41"/>
      <c r="E183" s="41"/>
      <c r="F183" s="50"/>
      <c r="G183" s="28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51"/>
      <c r="DU183" s="51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</row>
    <row r="184" spans="1:142" s="47" customFormat="1" ht="15.75" customHeight="1" x14ac:dyDescent="0.3">
      <c r="A184" s="45"/>
      <c r="B184" s="41"/>
      <c r="C184" s="41"/>
      <c r="D184" s="41"/>
      <c r="E184" s="41"/>
      <c r="F184" s="50"/>
      <c r="G184" s="28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51"/>
      <c r="DU184" s="51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</row>
    <row r="185" spans="1:142" s="47" customFormat="1" ht="15.75" customHeight="1" x14ac:dyDescent="0.3">
      <c r="A185" s="45"/>
      <c r="B185" s="41"/>
      <c r="C185" s="41"/>
      <c r="D185" s="41"/>
      <c r="E185" s="41"/>
      <c r="F185" s="50"/>
      <c r="G185" s="28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51"/>
      <c r="DU185" s="51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</row>
    <row r="186" spans="1:142" s="47" customFormat="1" ht="15.75" customHeight="1" x14ac:dyDescent="0.3">
      <c r="A186" s="45"/>
      <c r="B186" s="41"/>
      <c r="C186" s="41"/>
      <c r="D186" s="41"/>
      <c r="E186" s="41"/>
      <c r="F186" s="50"/>
      <c r="G186" s="28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51"/>
      <c r="DU186" s="51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</row>
    <row r="187" spans="1:142" s="47" customFormat="1" ht="15.75" customHeight="1" x14ac:dyDescent="0.3">
      <c r="A187" s="45"/>
      <c r="B187" s="41"/>
      <c r="C187" s="41"/>
      <c r="D187" s="41"/>
      <c r="E187" s="41"/>
      <c r="F187" s="50"/>
      <c r="G187" s="28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51"/>
      <c r="DU187" s="51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</row>
    <row r="188" spans="1:142" s="47" customFormat="1" ht="15.75" customHeight="1" x14ac:dyDescent="0.3">
      <c r="A188" s="45"/>
      <c r="B188" s="41"/>
      <c r="C188" s="41"/>
      <c r="D188" s="41"/>
      <c r="E188" s="41"/>
      <c r="F188" s="50"/>
      <c r="G188" s="28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51"/>
      <c r="DU188" s="51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</row>
    <row r="189" spans="1:142" s="47" customFormat="1" ht="15.75" customHeight="1" x14ac:dyDescent="0.3">
      <c r="A189" s="45"/>
      <c r="B189" s="41"/>
      <c r="C189" s="41"/>
      <c r="D189" s="41"/>
      <c r="E189" s="41"/>
      <c r="F189" s="50"/>
      <c r="G189" s="28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51"/>
      <c r="DU189" s="51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</row>
    <row r="190" spans="1:142" s="47" customFormat="1" ht="15.75" customHeight="1" x14ac:dyDescent="0.3">
      <c r="A190" s="45"/>
      <c r="B190" s="41"/>
      <c r="C190" s="41"/>
      <c r="D190" s="41"/>
      <c r="E190" s="41"/>
      <c r="F190" s="50"/>
      <c r="G190" s="28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51"/>
      <c r="DU190" s="51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</row>
    <row r="191" spans="1:142" s="47" customFormat="1" ht="15.75" customHeight="1" x14ac:dyDescent="0.3">
      <c r="A191" s="45"/>
      <c r="B191" s="41"/>
      <c r="C191" s="41"/>
      <c r="D191" s="41"/>
      <c r="E191" s="41"/>
      <c r="F191" s="50"/>
      <c r="G191" s="28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51"/>
      <c r="DU191" s="5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</row>
    <row r="192" spans="1:142" ht="15.75" customHeight="1" x14ac:dyDescent="0.3">
      <c r="A192" s="45"/>
      <c r="B192" s="41"/>
      <c r="C192" s="41"/>
      <c r="D192" s="41"/>
      <c r="E192" s="41"/>
      <c r="F192" s="50"/>
    </row>
    <row r="193" spans="1:6" ht="15.75" customHeight="1" x14ac:dyDescent="0.3">
      <c r="A193" s="45"/>
      <c r="B193" s="41"/>
      <c r="C193" s="41"/>
      <c r="D193" s="41"/>
      <c r="E193" s="41"/>
      <c r="F193" s="50"/>
    </row>
    <row r="194" spans="1:6" ht="15.75" customHeight="1" x14ac:dyDescent="0.3">
      <c r="A194" s="45"/>
      <c r="B194" s="41"/>
      <c r="C194" s="41"/>
      <c r="D194" s="41"/>
      <c r="E194" s="41"/>
      <c r="F194" s="50"/>
    </row>
    <row r="195" spans="1:6" ht="15.75" customHeight="1" x14ac:dyDescent="0.3">
      <c r="A195" s="45"/>
      <c r="B195" s="41"/>
      <c r="C195" s="41"/>
      <c r="D195" s="41"/>
      <c r="E195" s="41"/>
      <c r="F195" s="50"/>
    </row>
    <row r="196" spans="1:6" ht="15.75" customHeight="1" x14ac:dyDescent="0.3">
      <c r="A196" s="45"/>
      <c r="B196" s="41"/>
      <c r="C196" s="41"/>
      <c r="D196" s="41"/>
      <c r="E196" s="41"/>
      <c r="F196" s="50"/>
    </row>
    <row r="197" spans="1:6" ht="15.75" customHeight="1" x14ac:dyDescent="0.3">
      <c r="A197" s="45"/>
      <c r="B197" s="41"/>
      <c r="C197" s="41"/>
      <c r="D197" s="41"/>
      <c r="E197" s="41"/>
      <c r="F197" s="50"/>
    </row>
    <row r="198" spans="1:6" ht="15.75" customHeight="1" x14ac:dyDescent="0.3">
      <c r="A198" s="45"/>
      <c r="B198" s="41"/>
      <c r="C198" s="41"/>
      <c r="D198" s="41"/>
      <c r="E198" s="41"/>
      <c r="F198" s="50"/>
    </row>
    <row r="199" spans="1:6" ht="15.75" customHeight="1" x14ac:dyDescent="0.3">
      <c r="A199" s="45"/>
      <c r="B199" s="41"/>
      <c r="C199" s="41"/>
      <c r="D199" s="41"/>
      <c r="E199" s="41"/>
      <c r="F199" s="50"/>
    </row>
    <row r="200" spans="1:6" ht="15.75" customHeight="1" x14ac:dyDescent="0.3">
      <c r="A200" s="45"/>
      <c r="B200" s="41"/>
      <c r="C200" s="41"/>
      <c r="D200" s="41"/>
      <c r="E200" s="41"/>
      <c r="F200" s="50"/>
    </row>
    <row r="201" spans="1:6" ht="15.75" customHeight="1" x14ac:dyDescent="0.3">
      <c r="A201" s="45"/>
      <c r="B201" s="41"/>
      <c r="C201" s="41"/>
      <c r="D201" s="41"/>
      <c r="E201" s="41"/>
      <c r="F201" s="50"/>
    </row>
    <row r="202" spans="1:6" ht="15.75" customHeight="1" x14ac:dyDescent="0.3">
      <c r="A202" s="45"/>
      <c r="B202" s="41"/>
      <c r="C202" s="41"/>
      <c r="D202" s="41"/>
      <c r="E202" s="41"/>
      <c r="F202" s="50"/>
    </row>
    <row r="203" spans="1:6" ht="15.75" customHeight="1" x14ac:dyDescent="0.3">
      <c r="A203" s="45"/>
      <c r="B203" s="41"/>
      <c r="C203" s="41"/>
      <c r="D203" s="41"/>
      <c r="E203" s="41"/>
      <c r="F203" s="50"/>
    </row>
    <row r="204" spans="1:6" ht="15.75" customHeight="1" x14ac:dyDescent="0.3">
      <c r="A204" s="45"/>
      <c r="B204" s="41"/>
      <c r="C204" s="41"/>
      <c r="D204" s="41"/>
      <c r="E204" s="41"/>
      <c r="F204" s="50"/>
    </row>
    <row r="205" spans="1:6" ht="15.75" customHeight="1" x14ac:dyDescent="0.3">
      <c r="A205" s="45"/>
      <c r="B205" s="41"/>
      <c r="C205" s="41"/>
      <c r="D205" s="41"/>
      <c r="E205" s="41"/>
      <c r="F205" s="50"/>
    </row>
    <row r="206" spans="1:6" ht="15.75" customHeight="1" x14ac:dyDescent="0.3">
      <c r="A206" s="45"/>
      <c r="B206" s="41"/>
      <c r="C206" s="41"/>
      <c r="D206" s="41"/>
      <c r="E206" s="41"/>
      <c r="F206" s="50"/>
    </row>
    <row r="207" spans="1:6" ht="15.75" customHeight="1" x14ac:dyDescent="0.3">
      <c r="A207" s="45"/>
      <c r="B207" s="41"/>
      <c r="C207" s="41"/>
      <c r="D207" s="41"/>
      <c r="E207" s="41"/>
      <c r="F207" s="50"/>
    </row>
    <row r="208" spans="1:6" ht="15.75" customHeight="1" x14ac:dyDescent="0.3">
      <c r="A208" s="45"/>
      <c r="B208" s="41"/>
      <c r="C208" s="41"/>
      <c r="D208" s="41"/>
      <c r="E208" s="41"/>
      <c r="F208" s="50"/>
    </row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</sheetData>
  <sortState ref="A2:B25">
    <sortCondition ref="A2:A25"/>
  </sortState>
  <mergeCells count="15">
    <mergeCell ref="CA29:CX29"/>
    <mergeCell ref="CA6:CX6"/>
    <mergeCell ref="CY6:DU6"/>
    <mergeCell ref="T3:AK3"/>
    <mergeCell ref="I2:L2"/>
    <mergeCell ref="T4:AI4"/>
    <mergeCell ref="I4:P4"/>
    <mergeCell ref="I3:P3"/>
    <mergeCell ref="AG6:BC6"/>
    <mergeCell ref="BD6:BZ6"/>
    <mergeCell ref="A6:B6"/>
    <mergeCell ref="H6:AF6"/>
    <mergeCell ref="H29:AF29"/>
    <mergeCell ref="AG29:BC29"/>
    <mergeCell ref="BD29:BZ29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410124001145</cp:lastModifiedBy>
  <cp:lastPrinted>2022-09-02T07:17:03Z</cp:lastPrinted>
  <dcterms:created xsi:type="dcterms:W3CDTF">2021-09-20T17:47:09Z</dcterms:created>
  <dcterms:modified xsi:type="dcterms:W3CDTF">2024-09-29T08:21:01Z</dcterms:modified>
</cp:coreProperties>
</file>